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723"/>
  </bookViews>
  <sheets>
    <sheet name="план " sheetId="3" r:id="rId1"/>
  </sheets>
  <definedNames>
    <definedName name="_xlnm.Print_Titles" localSheetId="0">'план '!$3:$6</definedName>
    <definedName name="_xlnm.Print_Area" localSheetId="0">'план '!$A$1:$R$83</definedName>
  </definedNames>
  <calcPr calcId="125725"/>
</workbook>
</file>

<file path=xl/calcChain.xml><?xml version="1.0" encoding="utf-8"?>
<calcChain xmlns="http://schemas.openxmlformats.org/spreadsheetml/2006/main">
  <c r="Q12" i="3"/>
  <c r="Q13"/>
  <c r="Q14"/>
  <c r="Q15"/>
  <c r="Q16"/>
  <c r="Q17"/>
  <c r="Q18"/>
  <c r="Q19"/>
  <c r="Q20"/>
  <c r="Q21"/>
  <c r="Q23"/>
  <c r="P12"/>
  <c r="P13"/>
  <c r="P14"/>
  <c r="P15"/>
  <c r="P16"/>
  <c r="P17"/>
  <c r="P18"/>
  <c r="P19"/>
  <c r="P20"/>
  <c r="P21"/>
  <c r="P23"/>
  <c r="P10"/>
  <c r="Q10" s="1"/>
  <c r="E9"/>
  <c r="F9"/>
  <c r="G9"/>
  <c r="H9"/>
  <c r="I9"/>
  <c r="J9"/>
  <c r="K9"/>
  <c r="L9"/>
  <c r="M9"/>
  <c r="P9" s="1"/>
  <c r="Q9" s="1"/>
  <c r="E69"/>
  <c r="F69"/>
  <c r="G69"/>
  <c r="H69"/>
  <c r="I69"/>
  <c r="J69"/>
  <c r="K69"/>
  <c r="L69"/>
  <c r="M69"/>
  <c r="D69"/>
  <c r="E25"/>
  <c r="F25"/>
  <c r="G25"/>
  <c r="H25"/>
  <c r="I25"/>
  <c r="J25"/>
  <c r="K25"/>
  <c r="L25"/>
  <c r="M25"/>
  <c r="D25"/>
  <c r="K27"/>
  <c r="L27"/>
  <c r="M27"/>
  <c r="E27"/>
  <c r="F27"/>
  <c r="G27"/>
  <c r="H27"/>
  <c r="I27"/>
  <c r="J27"/>
  <c r="D27"/>
  <c r="E31"/>
  <c r="F31"/>
  <c r="G31"/>
  <c r="H31"/>
  <c r="I31"/>
  <c r="J31"/>
  <c r="K31"/>
  <c r="L31"/>
  <c r="M31"/>
  <c r="D31"/>
  <c r="E33"/>
  <c r="F33"/>
  <c r="G33"/>
  <c r="H33"/>
  <c r="I33"/>
  <c r="J33"/>
  <c r="K33"/>
  <c r="L33"/>
  <c r="M33"/>
  <c r="D33"/>
  <c r="E39"/>
  <c r="E38" s="1"/>
  <c r="F39"/>
  <c r="F38" s="1"/>
  <c r="G39"/>
  <c r="G38" s="1"/>
  <c r="H39"/>
  <c r="H38" s="1"/>
  <c r="I39"/>
  <c r="I38" s="1"/>
  <c r="J39"/>
  <c r="J38" s="1"/>
  <c r="K39"/>
  <c r="K38" s="1"/>
  <c r="L39"/>
  <c r="L38" s="1"/>
  <c r="M39"/>
  <c r="M38" s="1"/>
  <c r="D39"/>
  <c r="D38" s="1"/>
  <c r="E46"/>
  <c r="E45" s="1"/>
  <c r="F46"/>
  <c r="F45" s="1"/>
  <c r="G46"/>
  <c r="G45" s="1"/>
  <c r="H46"/>
  <c r="H45" s="1"/>
  <c r="I46"/>
  <c r="I45" s="1"/>
  <c r="J46"/>
  <c r="J45" s="1"/>
  <c r="K46"/>
  <c r="K45" s="1"/>
  <c r="L46"/>
  <c r="L45" s="1"/>
  <c r="M46"/>
  <c r="M45" s="1"/>
  <c r="D46"/>
  <c r="D45" s="1"/>
  <c r="E50"/>
  <c r="F50"/>
  <c r="G50"/>
  <c r="H50"/>
  <c r="I50"/>
  <c r="J50"/>
  <c r="K50"/>
  <c r="L50"/>
  <c r="M50"/>
  <c r="D50"/>
  <c r="E53"/>
  <c r="E52" s="1"/>
  <c r="F53"/>
  <c r="F52" s="1"/>
  <c r="G53"/>
  <c r="G52" s="1"/>
  <c r="H53"/>
  <c r="H52" s="1"/>
  <c r="I53"/>
  <c r="I52" s="1"/>
  <c r="J53"/>
  <c r="J52" s="1"/>
  <c r="K53"/>
  <c r="K52" s="1"/>
  <c r="L53"/>
  <c r="L52" s="1"/>
  <c r="M53"/>
  <c r="M52" s="1"/>
  <c r="D53"/>
  <c r="D52" s="1"/>
  <c r="E57"/>
  <c r="F57"/>
  <c r="G57"/>
  <c r="H57"/>
  <c r="I57"/>
  <c r="J57"/>
  <c r="K57"/>
  <c r="L57"/>
  <c r="M57"/>
  <c r="D57"/>
  <c r="E59"/>
  <c r="F59"/>
  <c r="G59"/>
  <c r="H59"/>
  <c r="I59"/>
  <c r="J59"/>
  <c r="K59"/>
  <c r="L59"/>
  <c r="M59"/>
  <c r="D59"/>
  <c r="E62"/>
  <c r="E61" s="1"/>
  <c r="F62"/>
  <c r="F61" s="1"/>
  <c r="G62"/>
  <c r="G61" s="1"/>
  <c r="H62"/>
  <c r="H61" s="1"/>
  <c r="I62"/>
  <c r="I61" s="1"/>
  <c r="J62"/>
  <c r="J61" s="1"/>
  <c r="K62"/>
  <c r="K61" s="1"/>
  <c r="L62"/>
  <c r="L61" s="1"/>
  <c r="M62"/>
  <c r="M61" s="1"/>
  <c r="D62"/>
  <c r="D61" s="1"/>
  <c r="E65"/>
  <c r="E64" s="1"/>
  <c r="F65"/>
  <c r="F64" s="1"/>
  <c r="G65"/>
  <c r="G64" s="1"/>
  <c r="H65"/>
  <c r="H64" s="1"/>
  <c r="I65"/>
  <c r="I64" s="1"/>
  <c r="J65"/>
  <c r="J64" s="1"/>
  <c r="K65"/>
  <c r="K64" s="1"/>
  <c r="L65"/>
  <c r="L64" s="1"/>
  <c r="M65"/>
  <c r="M64" s="1"/>
  <c r="D65"/>
  <c r="D64" s="1"/>
  <c r="E72"/>
  <c r="F72"/>
  <c r="G72"/>
  <c r="H72"/>
  <c r="I72"/>
  <c r="J72"/>
  <c r="K72"/>
  <c r="L72"/>
  <c r="M72"/>
  <c r="D72"/>
  <c r="D9"/>
  <c r="M56" l="1"/>
  <c r="K56"/>
  <c r="I56"/>
  <c r="G56"/>
  <c r="E56"/>
  <c r="M30"/>
  <c r="M24" s="1"/>
  <c r="K30"/>
  <c r="I30"/>
  <c r="I24" s="1"/>
  <c r="G30"/>
  <c r="E30"/>
  <c r="E24" s="1"/>
  <c r="D56"/>
  <c r="L56"/>
  <c r="J56"/>
  <c r="H56"/>
  <c r="H24" s="1"/>
  <c r="F56"/>
  <c r="D30"/>
  <c r="D24" s="1"/>
  <c r="L30"/>
  <c r="J30"/>
  <c r="H30"/>
  <c r="F30"/>
  <c r="F24"/>
  <c r="K24"/>
  <c r="G24"/>
  <c r="L24"/>
  <c r="J24"/>
</calcChain>
</file>

<file path=xl/sharedStrings.xml><?xml version="1.0" encoding="utf-8"?>
<sst xmlns="http://schemas.openxmlformats.org/spreadsheetml/2006/main" count="175" uniqueCount="108">
  <si>
    <t>№ п/п</t>
  </si>
  <si>
    <t xml:space="preserve">Наименование  мероприятия </t>
  </si>
  <si>
    <t>Наименование программ (федеральных, государственных, муниципальных) в рамках которых реализуется мероприятие</t>
  </si>
  <si>
    <t>Объемы финансирования, тыс. рублей</t>
  </si>
  <si>
    <t>всего</t>
  </si>
  <si>
    <t>в том числе по источникам финансирования</t>
  </si>
  <si>
    <t>федеральный  бюджет</t>
  </si>
  <si>
    <t>областной бюджет</t>
  </si>
  <si>
    <t>внебюджетные источники</t>
  </si>
  <si>
    <t>Муниципальная программа «Развитие  Бутурлиновского муниципального района Воронежской области»</t>
  </si>
  <si>
    <t>Количество субъектов малого и среднего предпринимательства в расчете на 10 тыс. человек населения Бутурлиновского муниципального района Воронежской области, единиц</t>
  </si>
  <si>
    <t>Предоставление субсидий субъектам малого и среднего предпринимательства на компенсацию части затрат по договорам лизинга оборудования</t>
  </si>
  <si>
    <t>Создание условий для обеспечения доступным и комфортным жильем населения Бутурлиновского муниципального  района (Предоставление   поддержки  на   приобретение жилья молодым семьям)</t>
  </si>
  <si>
    <t>Создание условий для обеспечения доступным и комфортным жильем населения Бутурлиновского муниципального  района (Предоставление   поддержки  на   строительство жилья  молодым  специалистам на селе)</t>
  </si>
  <si>
    <t>Строительство объездной дороги в г.Бутурлиновка</t>
  </si>
  <si>
    <t>Строительство детского сада на 220 мест в г. Бутурлиновка</t>
  </si>
  <si>
    <t>Проектирование и строительство стационара со вспомогательными объектами для БУЗ ВО "Бутурлиновская РБ"</t>
  </si>
  <si>
    <t>Инфраструктурное обустройство земельных участков предоставленных (подлежащих предоставлению) для жилищного строительства гражданам, имеющих трех и более детей, расположенных в микрорайоне «Мичуринец» г. Бутурлиновка, Воронежской области</t>
  </si>
  <si>
    <t>Капитальный ремонт МКОУ Пузевская СОШ</t>
  </si>
  <si>
    <t>Капитальный ремонт МКОУ Клеповская СОШ</t>
  </si>
  <si>
    <t xml:space="preserve">ПИР и строительство культурно-досугового центра в  г. Бутурлиновка </t>
  </si>
  <si>
    <t>Проектирование и строительство Бутурлиновского межмуниципального экологического отходоперерабатывающего комплекса</t>
  </si>
  <si>
    <t>Реконструкция стадиона по ул. Ленина, 35 в г. Бутурлиновка Воронежской области</t>
  </si>
  <si>
    <t>Общий коэффициент смертности (число умерших на 1000 населения)</t>
  </si>
  <si>
    <t>Общий коэффициент смертности (число умерших на 1000 населения)
Общий коэффициент рождаемости</t>
  </si>
  <si>
    <t>Муниципальная программа «Развитие  образования на 2014-2020 г.»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</si>
  <si>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
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</si>
  <si>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Строительство ФАП в пос.Зеленый Бутурлиновского района</t>
  </si>
  <si>
    <t>Покупка оборудования  ЗАО «Нижнекисляйская молочная компания»</t>
  </si>
  <si>
    <t>ДОРОЖНОЕ ХОЗЯЙСТВО</t>
  </si>
  <si>
    <t>ВОДОСНАБЖЕНИЕ И ВОДООТВЕДЕНИЕ</t>
  </si>
  <si>
    <t>ДОШКОЛЬНОЕ ОБРАЗОВАНИЕ</t>
  </si>
  <si>
    <t>ОБЩЕЕ ОБРАЗОВАНИЕ</t>
  </si>
  <si>
    <t>ЗДРАВООХРАНЕНИЕ</t>
  </si>
  <si>
    <t>ГАЗОСНАБЖЕНИЕ</t>
  </si>
  <si>
    <t>КУЛЬТУРА</t>
  </si>
  <si>
    <t>ФИЗИЧЕСКАЯ КУЛЬТУРА</t>
  </si>
  <si>
    <t>ЖИЛИЩНО-КОММУНАЛЬНОЕ ХОЗЯЙСТВО</t>
  </si>
  <si>
    <t>БЛАГОУСТРОЙСТВО</t>
  </si>
  <si>
    <t>ПРОЧИЕ МЕРОПРИЯТИЯ</t>
  </si>
  <si>
    <t>Итого по строительству</t>
  </si>
  <si>
    <t>Итого по капитальному ремонту</t>
  </si>
  <si>
    <t>Строительство блочных котельных  с переводом на газ для объектов социальной сферы района</t>
  </si>
  <si>
    <t xml:space="preserve">Итого по реконструкции </t>
  </si>
  <si>
    <t>Итого по благоустройству парков</t>
  </si>
  <si>
    <t>Обеспечение газо-, водоснабжением социальных объектов в районе "Мичуринец"</t>
  </si>
  <si>
    <t>ВСЕГО ПО НЕКОММЕРЧЕСКИМ МЕРОПРИЯТИЯМ</t>
  </si>
  <si>
    <t>Капитальный ремонт МКДОУ Бутурлиновский детский сад №8</t>
  </si>
  <si>
    <t>Капитальный ремонт МКДОУ Бутурлиновский детский сад №10</t>
  </si>
  <si>
    <t>Капитальный ремонт МКДОУ Бутурлиновский детский сад №11</t>
  </si>
  <si>
    <t>Строительство культурно-досугового центра в р.п.Нижний Кисляй  Бутурлиновского муниципального района Воронежской области</t>
  </si>
  <si>
    <t>Благоустройство военно-мемориальных объектов</t>
  </si>
  <si>
    <t>Муниципальная программа Бутурлиновского городского поселения «Социальное развитие городского пселения и социальная поддержка граждан Бутурлиновского городского поселения Бутурлиновского муниципального района Воронежской области»</t>
  </si>
  <si>
    <t xml:space="preserve">Муниципальная программа Нижнекисляйского городского поселения Бутурлиновского муниципального района Воронежской области "Организация благоустройства территории Нижнекисляйского городского поселения и социальная поддержка граждан" </t>
  </si>
  <si>
    <t>Приобретение оборудования ОАО "Бутурлиновский мелькомбинат"</t>
  </si>
  <si>
    <t>Строительство площадки для молодняка КРС ООО "Нижнекисляйские свеклосемена"</t>
  </si>
  <si>
    <t>Техническое перевооружение ЦЧ АПК ф-л Бутурлиновский</t>
  </si>
  <si>
    <t>Техническое перевооружение ООО "Тисма"</t>
  </si>
  <si>
    <t>Покупка тракторов, земельных участков, строительство животноводческого комплекса ООО "Агроединство"</t>
  </si>
  <si>
    <t xml:space="preserve">Доступность дошкольного образования для детей в возрасте от трёх до семи лет </t>
  </si>
  <si>
    <t>Строительство спортивной площадки в с.Клеповка, Бутурлиновский район</t>
  </si>
  <si>
    <t>Муниципальные программы поселений</t>
  </si>
  <si>
    <t xml:space="preserve">Количество молодых семей улучшивших жилищные условия </t>
  </si>
  <si>
    <t xml:space="preserve">Количество семей улучшивших жилищные условия </t>
  </si>
  <si>
    <t>Организация плодопитомника в Бутурлиновском муниципальном районе</t>
  </si>
  <si>
    <t>Техническое перевооружение ООО «Бутурлиновский мясокомбинат»</t>
  </si>
  <si>
    <t xml:space="preserve">Ремонт автомобильных дорог общего пользования местного значения в г.Бутурлиновка </t>
  </si>
  <si>
    <t>Капитальный ремонт МКДОУ Бутурлиновский детский сад №5</t>
  </si>
  <si>
    <t>Капитальный ремонт МКОУ Бутурлиновская ООШ № 7</t>
  </si>
  <si>
    <t>Капитальный ремонт МКОУ Гвазденская СОШ</t>
  </si>
  <si>
    <t>Строительство здания для молодняка КРС, ООО «Бутурлиновский Агрокомплекс»</t>
  </si>
  <si>
    <t>Ремонт канализационной насосной станции №4 в г.Бутурлиновка системы водоотведения, г. Бутурлиновка, ул. Ленина, 147</t>
  </si>
  <si>
    <t>Реконструкция плодопитомника в Бутурлиновском муниципальном районе</t>
  </si>
  <si>
    <t xml:space="preserve">Реконструкция водопроводных сетей в г. Бутурлиновка Воронежской области </t>
  </si>
  <si>
    <t xml:space="preserve">Итого по благоустройству территории </t>
  </si>
  <si>
    <t>Приобретение земельных участков ЦЧ АПК ф-л "Шипова Дубрава"</t>
  </si>
  <si>
    <t>Приобретение оборудования ООО "Нижнекисляйские свеклосемена"</t>
  </si>
  <si>
    <t>Капитальный ремонт МБОУ Бутурлиновская ООШ № 1 (здание № 2)</t>
  </si>
  <si>
    <t xml:space="preserve">Устройство тротуарной дорожки в с. Карайчевка Бутурлиновского муниципального района </t>
  </si>
  <si>
    <t>Благоустройство кладбища в г. Бутурлиновка ул. Блинова</t>
  </si>
  <si>
    <t>Реализация инициатив ТОС</t>
  </si>
  <si>
    <t>план</t>
  </si>
  <si>
    <t>факт</t>
  </si>
  <si>
    <t>местные бюджеты</t>
  </si>
  <si>
    <t>Наименование целевых показателей (индикаторов), определяющих результативность реализации мероприятий</t>
  </si>
  <si>
    <t>Планируемые
значения целевых показателей</t>
  </si>
  <si>
    <t>Фактически достигнутые
значения целевых показателей</t>
  </si>
  <si>
    <t>Уровень достижения, %</t>
  </si>
  <si>
    <t>Причины отклонений</t>
  </si>
  <si>
    <t>ВСЕГО ПО ПЛАНУ НА 2018 ГОД</t>
  </si>
  <si>
    <t>Всего по коммерческим мероприятиям</t>
  </si>
  <si>
    <t>Муниципальная программа Бутурлиновского городского поселения «Социальное развитие городского поселения и социальная поддержка граждан Бутурлиновского городского поселения Бутурлиновского муниципального района Воронежской области»</t>
  </si>
  <si>
    <t>Строительство инженерной инфраструктуры и благоустройство в рамках реализации проектов социальной сферы в г. Бутурлиновке, Бутурлиновский 
муниципальный район (инфраструктура для школы и поликлиники), включая ПИР</t>
  </si>
  <si>
    <t>Благоустройство сквера Нижнекисляйского городского поселения Бутурлиновского муниципального района</t>
  </si>
  <si>
    <t>Пополенение основного стада за счет собственных нетелей</t>
  </si>
  <si>
    <t>Объем инвестиций в основной капитал (за исключением бюджетных средств) в расчете на 1 жителя, рублей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</si>
  <si>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</t>
  </si>
  <si>
    <t>12,5
97</t>
  </si>
  <si>
    <t>17,4
0,89</t>
  </si>
  <si>
    <t>17,4
0,90</t>
  </si>
  <si>
    <t xml:space="preserve">17,4
</t>
  </si>
  <si>
    <t>1 единица</t>
  </si>
  <si>
    <t>Уровень фактической обеспеченности учреждениями культуры от нормативной потребности:
 клубами и учреждениями клубного типа, %</t>
  </si>
  <si>
    <t xml:space="preserve">  Доля лиц, систематически занимающихся физической культурой и спортом, %</t>
  </si>
  <si>
    <t>Доля лиц, систематически занимающихся физической культурой и спортом, %</t>
  </si>
  <si>
    <t>Доля площади земельных участков, являющихся объектами налогообложения земельным налогом, в общей площади территории, %</t>
  </si>
  <si>
    <t>Отчет о ходе исполнения плана мероприятий по реализации 
Стратегии социально-экономического развития Бутурлиновского муниципального района Воронежской области до 2020 года
за 1 квартал 2018 года</t>
  </si>
  <si>
    <t>Перевод нетелей в основное стадо, ООО "Агроединство"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</si>
</sst>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</font>
    <font>
      <b/>
      <sz val="10"/>
      <name val="Arial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3" fillId="2" borderId="0" xfId="0" applyFont="1" applyFill="1"/>
    <xf numFmtId="0" fontId="1" fillId="0" borderId="0" xfId="0" applyFont="1"/>
    <xf numFmtId="0" fontId="0" fillId="2" borderId="0" xfId="0" applyFill="1"/>
    <xf numFmtId="0" fontId="0" fillId="3" borderId="0" xfId="0" applyFill="1"/>
    <xf numFmtId="0" fontId="4" fillId="0" borderId="0" xfId="0" applyFont="1" applyFill="1"/>
    <xf numFmtId="0" fontId="4" fillId="2" borderId="0" xfId="0" applyFont="1" applyFill="1"/>
    <xf numFmtId="0" fontId="4" fillId="0" borderId="0" xfId="0" applyFont="1"/>
    <xf numFmtId="0" fontId="4" fillId="4" borderId="0" xfId="0" applyFont="1" applyFill="1"/>
    <xf numFmtId="0" fontId="3" fillId="5" borderId="0" xfId="0" applyFont="1" applyFill="1"/>
    <xf numFmtId="0" fontId="0" fillId="5" borderId="0" xfId="0" applyFill="1"/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7" borderId="0" xfId="0" applyFont="1" applyFill="1"/>
    <xf numFmtId="0" fontId="1" fillId="6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/>
    </xf>
    <xf numFmtId="0" fontId="8" fillId="2" borderId="0" xfId="0" applyFont="1" applyFill="1"/>
    <xf numFmtId="0" fontId="7" fillId="5" borderId="0" xfId="0" applyFont="1" applyFill="1"/>
    <xf numFmtId="0" fontId="7" fillId="0" borderId="0" xfId="0" applyFont="1" applyFill="1"/>
    <xf numFmtId="0" fontId="1" fillId="6" borderId="2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top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6" borderId="9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/>
    <xf numFmtId="2" fontId="2" fillId="6" borderId="5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3" fillId="6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75" zoomScaleNormal="60" zoomScaleSheetLayoutView="75" workbookViewId="0">
      <selection activeCell="O10" sqref="O10"/>
    </sheetView>
  </sheetViews>
  <sheetFormatPr defaultRowHeight="18.75"/>
  <cols>
    <col min="1" max="1" width="9.140625" style="23"/>
    <col min="2" max="2" width="41.28515625" style="35" customWidth="1"/>
    <col min="3" max="3" width="29.28515625" style="23" customWidth="1"/>
    <col min="4" max="5" width="17.42578125" style="23" customWidth="1"/>
    <col min="6" max="7" width="15.85546875" style="23" customWidth="1"/>
    <col min="8" max="9" width="20" style="23" customWidth="1"/>
    <col min="10" max="11" width="14.85546875" style="23" customWidth="1"/>
    <col min="12" max="13" width="14.140625" style="23" customWidth="1"/>
    <col min="14" max="14" width="40.28515625" style="23" customWidth="1"/>
    <col min="15" max="18" width="14.7109375" style="23" customWidth="1"/>
  </cols>
  <sheetData>
    <row r="1" spans="1:18" s="3" customFormat="1" ht="66.75" customHeight="1">
      <c r="A1" s="23"/>
      <c r="B1" s="35"/>
      <c r="C1" s="71" t="s">
        <v>106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23"/>
      <c r="O1" s="23"/>
      <c r="P1" s="23"/>
      <c r="Q1" s="23"/>
      <c r="R1" s="23"/>
    </row>
    <row r="2" spans="1:18" s="3" customFormat="1" ht="27.75" customHeight="1">
      <c r="A2" s="23"/>
      <c r="B2" s="3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.75" customHeight="1">
      <c r="A3" s="76" t="s">
        <v>0</v>
      </c>
      <c r="B3" s="77" t="s">
        <v>1</v>
      </c>
      <c r="C3" s="73" t="s">
        <v>2</v>
      </c>
      <c r="D3" s="80" t="s">
        <v>3</v>
      </c>
      <c r="E3" s="80"/>
      <c r="F3" s="80"/>
      <c r="G3" s="80"/>
      <c r="H3" s="80"/>
      <c r="I3" s="80"/>
      <c r="J3" s="80"/>
      <c r="K3" s="80"/>
      <c r="L3" s="80"/>
      <c r="M3" s="80"/>
      <c r="N3" s="85" t="s">
        <v>84</v>
      </c>
      <c r="O3" s="76" t="s">
        <v>85</v>
      </c>
      <c r="P3" s="76" t="s">
        <v>86</v>
      </c>
      <c r="Q3" s="76" t="s">
        <v>87</v>
      </c>
      <c r="R3" s="76" t="s">
        <v>88</v>
      </c>
    </row>
    <row r="4" spans="1:18">
      <c r="A4" s="76"/>
      <c r="B4" s="78"/>
      <c r="C4" s="74"/>
      <c r="D4" s="85" t="s">
        <v>4</v>
      </c>
      <c r="E4" s="86"/>
      <c r="F4" s="80" t="s">
        <v>5</v>
      </c>
      <c r="G4" s="80"/>
      <c r="H4" s="80"/>
      <c r="I4" s="80"/>
      <c r="J4" s="80"/>
      <c r="K4" s="80"/>
      <c r="L4" s="80"/>
      <c r="M4" s="80"/>
      <c r="N4" s="91"/>
      <c r="O4" s="80"/>
      <c r="P4" s="80"/>
      <c r="Q4" s="80"/>
      <c r="R4" s="80"/>
    </row>
    <row r="5" spans="1:18" ht="22.5" customHeight="1">
      <c r="A5" s="76"/>
      <c r="B5" s="78"/>
      <c r="C5" s="74"/>
      <c r="D5" s="87"/>
      <c r="E5" s="88"/>
      <c r="F5" s="89" t="s">
        <v>6</v>
      </c>
      <c r="G5" s="90"/>
      <c r="H5" s="89" t="s">
        <v>7</v>
      </c>
      <c r="I5" s="90"/>
      <c r="J5" s="89" t="s">
        <v>83</v>
      </c>
      <c r="K5" s="90"/>
      <c r="L5" s="89" t="s">
        <v>8</v>
      </c>
      <c r="M5" s="90"/>
      <c r="N5" s="91"/>
      <c r="O5" s="80"/>
      <c r="P5" s="80"/>
      <c r="Q5" s="80"/>
      <c r="R5" s="80"/>
    </row>
    <row r="6" spans="1:18" ht="189.75" customHeight="1">
      <c r="A6" s="76"/>
      <c r="B6" s="79"/>
      <c r="C6" s="75"/>
      <c r="D6" s="54" t="s">
        <v>81</v>
      </c>
      <c r="E6" s="54" t="s">
        <v>82</v>
      </c>
      <c r="F6" s="54" t="s">
        <v>81</v>
      </c>
      <c r="G6" s="54" t="s">
        <v>82</v>
      </c>
      <c r="H6" s="54" t="s">
        <v>81</v>
      </c>
      <c r="I6" s="54" t="s">
        <v>82</v>
      </c>
      <c r="J6" s="54" t="s">
        <v>81</v>
      </c>
      <c r="K6" s="54" t="s">
        <v>82</v>
      </c>
      <c r="L6" s="54" t="s">
        <v>81</v>
      </c>
      <c r="M6" s="54" t="s">
        <v>82</v>
      </c>
      <c r="N6" s="87"/>
      <c r="O6" s="80"/>
      <c r="P6" s="80"/>
      <c r="Q6" s="80"/>
      <c r="R6" s="80"/>
    </row>
    <row r="7" spans="1:18" s="46" customFormat="1">
      <c r="A7" s="2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45">
        <v>14</v>
      </c>
      <c r="O7" s="22">
        <v>15</v>
      </c>
      <c r="P7" s="22">
        <v>16</v>
      </c>
      <c r="Q7" s="22">
        <v>17</v>
      </c>
      <c r="R7" s="22">
        <v>18</v>
      </c>
    </row>
    <row r="8" spans="1:18" s="8" customFormat="1">
      <c r="A8" s="81" t="s">
        <v>89</v>
      </c>
      <c r="B8" s="82"/>
      <c r="C8" s="13"/>
      <c r="D8" s="62"/>
      <c r="E8" s="62"/>
      <c r="F8" s="62"/>
      <c r="G8" s="62"/>
      <c r="H8" s="62"/>
      <c r="I8" s="62"/>
      <c r="J8" s="62"/>
      <c r="K8" s="62"/>
      <c r="L8" s="62"/>
      <c r="M8" s="62"/>
      <c r="N8" s="12"/>
      <c r="O8" s="22"/>
      <c r="P8" s="22"/>
      <c r="Q8" s="22"/>
      <c r="R8" s="22"/>
    </row>
    <row r="9" spans="1:18" s="2" customFormat="1" ht="18.75" customHeight="1">
      <c r="A9" s="83" t="s">
        <v>90</v>
      </c>
      <c r="B9" s="84"/>
      <c r="C9" s="13"/>
      <c r="D9" s="62">
        <f>D10+D12+D13+D14+D15+D16+D17+D18+D19+D20+D21+D23</f>
        <v>327800</v>
      </c>
      <c r="E9" s="62">
        <f>E10+E12+E13+E14+E15+E16+E17+E18+E19+E20+E22+E23</f>
        <v>17592</v>
      </c>
      <c r="F9" s="62">
        <f t="shared" ref="E9:M9" si="0">F10+F12+F13+F14+F15+F16+F17+F18+F19+F20+F21+F23</f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327800</v>
      </c>
      <c r="M9" s="62">
        <f t="shared" si="0"/>
        <v>16082</v>
      </c>
      <c r="N9" s="55"/>
      <c r="O9" s="56">
        <v>4500</v>
      </c>
      <c r="P9" s="52">
        <f>M9/L9*100</f>
        <v>4.9060402684563753</v>
      </c>
      <c r="Q9" s="52">
        <f>P9/O9*100</f>
        <v>0.10902311707680834</v>
      </c>
      <c r="R9" s="56"/>
    </row>
    <row r="10" spans="1:18" s="10" customFormat="1" ht="112.5" customHeight="1">
      <c r="A10" s="34">
        <v>1</v>
      </c>
      <c r="B10" s="36" t="s">
        <v>70</v>
      </c>
      <c r="C10" s="92"/>
      <c r="D10" s="32">
        <v>60000</v>
      </c>
      <c r="E10" s="32">
        <v>0</v>
      </c>
      <c r="F10" s="32">
        <v>0</v>
      </c>
      <c r="G10" s="32"/>
      <c r="H10" s="32"/>
      <c r="I10" s="32"/>
      <c r="J10" s="32"/>
      <c r="K10" s="32"/>
      <c r="L10" s="32">
        <v>60000</v>
      </c>
      <c r="M10" s="32">
        <v>0</v>
      </c>
      <c r="N10" s="57" t="s">
        <v>95</v>
      </c>
      <c r="O10" s="56">
        <v>4500</v>
      </c>
      <c r="P10" s="52">
        <f>M10/L10*100</f>
        <v>0</v>
      </c>
      <c r="Q10" s="52">
        <f>P10/O10*100</f>
        <v>0</v>
      </c>
      <c r="R10" s="56"/>
    </row>
    <row r="11" spans="1:18" s="10" customFormat="1" ht="112.5" customHeight="1">
      <c r="A11" s="60">
        <v>2</v>
      </c>
      <c r="B11" s="18" t="s">
        <v>94</v>
      </c>
      <c r="C11" s="18"/>
      <c r="D11" s="32">
        <v>0</v>
      </c>
      <c r="E11" s="32">
        <v>15800</v>
      </c>
      <c r="F11" s="32"/>
      <c r="G11" s="32"/>
      <c r="H11" s="32"/>
      <c r="I11" s="32"/>
      <c r="J11" s="32"/>
      <c r="K11" s="32"/>
      <c r="L11" s="32">
        <v>0</v>
      </c>
      <c r="M11" s="32">
        <v>15800</v>
      </c>
      <c r="N11" s="61" t="s">
        <v>95</v>
      </c>
      <c r="O11" s="60">
        <v>4500</v>
      </c>
      <c r="P11" s="52">
        <v>0</v>
      </c>
      <c r="Q11" s="52">
        <v>0</v>
      </c>
      <c r="R11" s="60"/>
    </row>
    <row r="12" spans="1:18" s="10" customFormat="1" ht="112.5" customHeight="1">
      <c r="A12" s="34">
        <v>3</v>
      </c>
      <c r="B12" s="36" t="s">
        <v>64</v>
      </c>
      <c r="C12" s="18"/>
      <c r="D12" s="32">
        <v>20000</v>
      </c>
      <c r="E12" s="32">
        <v>0</v>
      </c>
      <c r="F12" s="32"/>
      <c r="G12" s="32"/>
      <c r="H12" s="32"/>
      <c r="I12" s="32"/>
      <c r="J12" s="32"/>
      <c r="K12" s="32"/>
      <c r="L12" s="32">
        <v>20000</v>
      </c>
      <c r="M12" s="32"/>
      <c r="N12" s="57" t="s">
        <v>95</v>
      </c>
      <c r="O12" s="56">
        <v>4500</v>
      </c>
      <c r="P12" s="52">
        <f t="shared" ref="P12:P23" si="1">M12/L12*100</f>
        <v>0</v>
      </c>
      <c r="Q12" s="52">
        <f t="shared" ref="Q12:Q23" si="2">P12/O12*100</f>
        <v>0</v>
      </c>
      <c r="R12" s="56"/>
    </row>
    <row r="13" spans="1:18" s="10" customFormat="1" ht="112.5" customHeight="1">
      <c r="A13" s="60">
        <v>4</v>
      </c>
      <c r="B13" s="36" t="s">
        <v>72</v>
      </c>
      <c r="C13" s="18"/>
      <c r="D13" s="32">
        <v>10000</v>
      </c>
      <c r="E13" s="32">
        <v>0</v>
      </c>
      <c r="F13" s="32"/>
      <c r="G13" s="32"/>
      <c r="H13" s="32"/>
      <c r="I13" s="32"/>
      <c r="J13" s="32"/>
      <c r="K13" s="32"/>
      <c r="L13" s="32">
        <v>10000</v>
      </c>
      <c r="M13" s="32"/>
      <c r="N13" s="57" t="s">
        <v>95</v>
      </c>
      <c r="O13" s="56">
        <v>4500</v>
      </c>
      <c r="P13" s="52">
        <f t="shared" si="1"/>
        <v>0</v>
      </c>
      <c r="Q13" s="52">
        <f t="shared" si="2"/>
        <v>0</v>
      </c>
      <c r="R13" s="56"/>
    </row>
    <row r="14" spans="1:18" s="10" customFormat="1" ht="115.5" customHeight="1">
      <c r="A14" s="60">
        <v>5</v>
      </c>
      <c r="B14" s="36" t="s">
        <v>65</v>
      </c>
      <c r="C14" s="31"/>
      <c r="D14" s="32">
        <v>70000</v>
      </c>
      <c r="E14" s="32">
        <v>1500</v>
      </c>
      <c r="F14" s="32"/>
      <c r="G14" s="32"/>
      <c r="H14" s="32"/>
      <c r="I14" s="32"/>
      <c r="J14" s="32"/>
      <c r="K14" s="32"/>
      <c r="L14" s="32">
        <v>70000</v>
      </c>
      <c r="M14" s="32">
        <v>1500</v>
      </c>
      <c r="N14" s="57" t="s">
        <v>95</v>
      </c>
      <c r="O14" s="56">
        <v>4500</v>
      </c>
      <c r="P14" s="52">
        <f t="shared" si="1"/>
        <v>2.1428571428571428</v>
      </c>
      <c r="Q14" s="52">
        <f t="shared" si="2"/>
        <v>4.7619047619047616E-2</v>
      </c>
      <c r="R14" s="56"/>
    </row>
    <row r="15" spans="1:18" s="10" customFormat="1" ht="98.25" customHeight="1">
      <c r="A15" s="60">
        <v>6</v>
      </c>
      <c r="B15" s="37" t="s">
        <v>54</v>
      </c>
      <c r="C15" s="18"/>
      <c r="D15" s="32">
        <v>30000</v>
      </c>
      <c r="E15" s="32">
        <v>1543</v>
      </c>
      <c r="F15" s="32"/>
      <c r="G15" s="32"/>
      <c r="H15" s="32"/>
      <c r="I15" s="32"/>
      <c r="J15" s="32"/>
      <c r="K15" s="32"/>
      <c r="L15" s="32">
        <v>30000</v>
      </c>
      <c r="M15" s="32">
        <v>1543</v>
      </c>
      <c r="N15" s="57" t="s">
        <v>95</v>
      </c>
      <c r="O15" s="56">
        <v>4500</v>
      </c>
      <c r="P15" s="52">
        <f t="shared" si="1"/>
        <v>5.1433333333333326</v>
      </c>
      <c r="Q15" s="52">
        <f t="shared" si="2"/>
        <v>0.11429629629629628</v>
      </c>
      <c r="R15" s="56"/>
    </row>
    <row r="16" spans="1:18" s="10" customFormat="1" ht="98.25" customHeight="1">
      <c r="A16" s="60">
        <v>7</v>
      </c>
      <c r="B16" s="36" t="s">
        <v>76</v>
      </c>
      <c r="C16" s="18"/>
      <c r="D16" s="32">
        <v>30000</v>
      </c>
      <c r="E16" s="32"/>
      <c r="F16" s="32"/>
      <c r="G16" s="32"/>
      <c r="H16" s="32"/>
      <c r="I16" s="32"/>
      <c r="J16" s="32"/>
      <c r="K16" s="32"/>
      <c r="L16" s="32">
        <v>30000</v>
      </c>
      <c r="M16" s="63"/>
      <c r="N16" s="57" t="s">
        <v>95</v>
      </c>
      <c r="O16" s="56">
        <v>4500</v>
      </c>
      <c r="P16" s="52">
        <f t="shared" si="1"/>
        <v>0</v>
      </c>
      <c r="Q16" s="52">
        <f t="shared" si="2"/>
        <v>0</v>
      </c>
      <c r="R16" s="56"/>
    </row>
    <row r="17" spans="1:18" s="10" customFormat="1" ht="98.25" customHeight="1">
      <c r="A17" s="60">
        <v>8</v>
      </c>
      <c r="B17" s="36" t="s">
        <v>55</v>
      </c>
      <c r="C17" s="18"/>
      <c r="D17" s="32">
        <v>13000</v>
      </c>
      <c r="E17" s="32">
        <v>9400</v>
      </c>
      <c r="F17" s="32"/>
      <c r="G17" s="32"/>
      <c r="H17" s="32"/>
      <c r="I17" s="32"/>
      <c r="J17" s="32"/>
      <c r="K17" s="32"/>
      <c r="L17" s="32">
        <v>13000</v>
      </c>
      <c r="M17" s="32">
        <v>9400</v>
      </c>
      <c r="N17" s="57" t="s">
        <v>95</v>
      </c>
      <c r="O17" s="56">
        <v>4500</v>
      </c>
      <c r="P17" s="52">
        <f t="shared" si="1"/>
        <v>72.307692307692307</v>
      </c>
      <c r="Q17" s="52">
        <f t="shared" si="2"/>
        <v>1.6068376068376067</v>
      </c>
      <c r="R17" s="56"/>
    </row>
    <row r="18" spans="1:18" s="10" customFormat="1" ht="98.25" customHeight="1">
      <c r="A18" s="60">
        <v>9</v>
      </c>
      <c r="B18" s="36" t="s">
        <v>56</v>
      </c>
      <c r="C18" s="18"/>
      <c r="D18" s="32">
        <v>29800</v>
      </c>
      <c r="E18" s="32">
        <v>0</v>
      </c>
      <c r="F18" s="32"/>
      <c r="G18" s="32"/>
      <c r="H18" s="32"/>
      <c r="I18" s="32"/>
      <c r="J18" s="32"/>
      <c r="K18" s="32"/>
      <c r="L18" s="32">
        <v>29800</v>
      </c>
      <c r="M18" s="32">
        <v>0</v>
      </c>
      <c r="N18" s="57" t="s">
        <v>95</v>
      </c>
      <c r="O18" s="56">
        <v>4500</v>
      </c>
      <c r="P18" s="52">
        <f t="shared" si="1"/>
        <v>0</v>
      </c>
      <c r="Q18" s="52">
        <f t="shared" si="2"/>
        <v>0</v>
      </c>
      <c r="R18" s="56"/>
    </row>
    <row r="19" spans="1:18" s="10" customFormat="1" ht="90" customHeight="1">
      <c r="A19" s="60">
        <v>10</v>
      </c>
      <c r="B19" s="36" t="s">
        <v>75</v>
      </c>
      <c r="C19" s="18"/>
      <c r="D19" s="32">
        <v>50000</v>
      </c>
      <c r="E19" s="32">
        <v>3500</v>
      </c>
      <c r="F19" s="32"/>
      <c r="G19" s="32"/>
      <c r="H19" s="32"/>
      <c r="I19" s="32"/>
      <c r="J19" s="32"/>
      <c r="K19" s="32"/>
      <c r="L19" s="32">
        <v>50000</v>
      </c>
      <c r="M19" s="32">
        <v>3500</v>
      </c>
      <c r="N19" s="57" t="s">
        <v>95</v>
      </c>
      <c r="O19" s="56">
        <v>4500</v>
      </c>
      <c r="P19" s="52">
        <f t="shared" si="1"/>
        <v>7.0000000000000009</v>
      </c>
      <c r="Q19" s="52">
        <f t="shared" si="2"/>
        <v>0.15555555555555556</v>
      </c>
      <c r="R19" s="56"/>
    </row>
    <row r="20" spans="1:18" s="10" customFormat="1" ht="90" customHeight="1">
      <c r="A20" s="60">
        <v>11</v>
      </c>
      <c r="B20" s="37" t="s">
        <v>57</v>
      </c>
      <c r="C20" s="93"/>
      <c r="D20" s="32">
        <v>500</v>
      </c>
      <c r="E20" s="32">
        <v>0</v>
      </c>
      <c r="F20" s="32"/>
      <c r="G20" s="32"/>
      <c r="H20" s="32"/>
      <c r="I20" s="32"/>
      <c r="J20" s="32"/>
      <c r="K20" s="32"/>
      <c r="L20" s="32">
        <v>500</v>
      </c>
      <c r="M20" s="32">
        <v>0</v>
      </c>
      <c r="N20" s="57" t="s">
        <v>95</v>
      </c>
      <c r="O20" s="56">
        <v>4500</v>
      </c>
      <c r="P20" s="52">
        <f t="shared" si="1"/>
        <v>0</v>
      </c>
      <c r="Q20" s="52">
        <f t="shared" si="2"/>
        <v>0</v>
      </c>
      <c r="R20" s="56"/>
    </row>
    <row r="21" spans="1:18" s="10" customFormat="1" ht="90" customHeight="1">
      <c r="A21" s="60">
        <v>12</v>
      </c>
      <c r="B21" s="37" t="s">
        <v>58</v>
      </c>
      <c r="C21" s="94"/>
      <c r="D21" s="32">
        <v>10000</v>
      </c>
      <c r="E21" s="32">
        <v>0</v>
      </c>
      <c r="F21" s="32"/>
      <c r="G21" s="32"/>
      <c r="H21" s="32"/>
      <c r="I21" s="32"/>
      <c r="J21" s="32"/>
      <c r="K21" s="32"/>
      <c r="L21" s="32">
        <v>10000</v>
      </c>
      <c r="M21" s="32">
        <v>0</v>
      </c>
      <c r="N21" s="57" t="s">
        <v>95</v>
      </c>
      <c r="O21" s="56">
        <v>4500</v>
      </c>
      <c r="P21" s="52">
        <f t="shared" si="1"/>
        <v>0</v>
      </c>
      <c r="Q21" s="52">
        <f t="shared" si="2"/>
        <v>0</v>
      </c>
      <c r="R21" s="56"/>
    </row>
    <row r="22" spans="1:18" s="10" customFormat="1" ht="90" customHeight="1">
      <c r="A22" s="60">
        <v>13</v>
      </c>
      <c r="B22" s="18" t="s">
        <v>107</v>
      </c>
      <c r="C22" s="18"/>
      <c r="D22" s="32">
        <v>0</v>
      </c>
      <c r="E22" s="32">
        <v>1510</v>
      </c>
      <c r="F22" s="32"/>
      <c r="G22" s="32"/>
      <c r="H22" s="32"/>
      <c r="I22" s="32"/>
      <c r="J22" s="32"/>
      <c r="K22" s="32"/>
      <c r="L22" s="32">
        <v>0</v>
      </c>
      <c r="M22" s="32">
        <v>1510</v>
      </c>
      <c r="N22" s="61" t="s">
        <v>95</v>
      </c>
      <c r="O22" s="60">
        <v>4500</v>
      </c>
      <c r="P22" s="52">
        <v>0</v>
      </c>
      <c r="Q22" s="52">
        <v>0</v>
      </c>
      <c r="R22" s="60"/>
    </row>
    <row r="23" spans="1:18" s="10" customFormat="1" ht="90" customHeight="1">
      <c r="A23" s="60">
        <v>14</v>
      </c>
      <c r="B23" s="36" t="s">
        <v>28</v>
      </c>
      <c r="C23" s="18"/>
      <c r="D23" s="32">
        <v>4500</v>
      </c>
      <c r="E23" s="32">
        <v>139</v>
      </c>
      <c r="F23" s="32"/>
      <c r="G23" s="32"/>
      <c r="H23" s="32"/>
      <c r="I23" s="32"/>
      <c r="J23" s="32"/>
      <c r="K23" s="32"/>
      <c r="L23" s="32">
        <v>4500</v>
      </c>
      <c r="M23" s="32">
        <v>139</v>
      </c>
      <c r="N23" s="57" t="s">
        <v>95</v>
      </c>
      <c r="O23" s="56">
        <v>4500</v>
      </c>
      <c r="P23" s="52">
        <f t="shared" si="1"/>
        <v>3.088888888888889</v>
      </c>
      <c r="Q23" s="52">
        <f t="shared" si="2"/>
        <v>6.8641975308641981E-2</v>
      </c>
      <c r="R23" s="56"/>
    </row>
    <row r="24" spans="1:18" s="9" customFormat="1" ht="71.25" customHeight="1">
      <c r="A24" s="22"/>
      <c r="B24" s="38" t="s">
        <v>46</v>
      </c>
      <c r="C24" s="20"/>
      <c r="D24" s="62">
        <f>D25+D27+D30+D38+D45+D50+D52+D56+D61+D64+D72</f>
        <v>927865.42999999993</v>
      </c>
      <c r="E24" s="62">
        <f t="shared" ref="E24:M24" si="3">E25+E27+E30+E38+E45+E50+E52+E56+E61+E64+E72</f>
        <v>0</v>
      </c>
      <c r="F24" s="62">
        <f t="shared" si="3"/>
        <v>24867.7</v>
      </c>
      <c r="G24" s="62">
        <f t="shared" si="3"/>
        <v>0</v>
      </c>
      <c r="H24" s="62">
        <f t="shared" si="3"/>
        <v>813198.1</v>
      </c>
      <c r="I24" s="62">
        <f t="shared" si="3"/>
        <v>0</v>
      </c>
      <c r="J24" s="62">
        <f t="shared" si="3"/>
        <v>23155.63</v>
      </c>
      <c r="K24" s="62">
        <f t="shared" si="3"/>
        <v>0</v>
      </c>
      <c r="L24" s="62">
        <f t="shared" si="3"/>
        <v>66644</v>
      </c>
      <c r="M24" s="62">
        <f t="shared" si="3"/>
        <v>0</v>
      </c>
      <c r="N24" s="47"/>
      <c r="O24" s="22"/>
      <c r="P24" s="22"/>
      <c r="Q24" s="22"/>
      <c r="R24" s="22"/>
    </row>
    <row r="25" spans="1:18" s="4" customFormat="1" ht="42" customHeight="1">
      <c r="A25" s="21"/>
      <c r="B25" s="39" t="s">
        <v>29</v>
      </c>
      <c r="C25" s="18"/>
      <c r="D25" s="62">
        <f>D26</f>
        <v>12000</v>
      </c>
      <c r="E25" s="62">
        <f t="shared" ref="E25:M25" si="4">E26</f>
        <v>0</v>
      </c>
      <c r="F25" s="62">
        <f t="shared" si="4"/>
        <v>0</v>
      </c>
      <c r="G25" s="62">
        <f t="shared" si="4"/>
        <v>0</v>
      </c>
      <c r="H25" s="62">
        <f t="shared" si="4"/>
        <v>11952</v>
      </c>
      <c r="I25" s="62">
        <f t="shared" si="4"/>
        <v>0</v>
      </c>
      <c r="J25" s="62">
        <f t="shared" si="4"/>
        <v>48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44"/>
      <c r="O25" s="56"/>
      <c r="P25" s="56"/>
      <c r="Q25" s="56"/>
      <c r="R25" s="56"/>
    </row>
    <row r="26" spans="1:18" s="29" customFormat="1" ht="182.25" customHeight="1">
      <c r="A26" s="17">
        <v>15</v>
      </c>
      <c r="B26" s="40" t="s">
        <v>14</v>
      </c>
      <c r="C26" s="25" t="s">
        <v>9</v>
      </c>
      <c r="D26" s="32">
        <v>12000</v>
      </c>
      <c r="E26" s="32"/>
      <c r="F26" s="32"/>
      <c r="G26" s="32"/>
      <c r="H26" s="32">
        <v>11952</v>
      </c>
      <c r="I26" s="32"/>
      <c r="J26" s="32">
        <v>48</v>
      </c>
      <c r="K26" s="32"/>
      <c r="L26" s="32"/>
      <c r="M26" s="32"/>
      <c r="N26" s="48" t="s">
        <v>96</v>
      </c>
      <c r="O26" s="56">
        <v>68</v>
      </c>
      <c r="P26" s="56"/>
      <c r="Q26" s="56"/>
      <c r="R26" s="56"/>
    </row>
    <row r="27" spans="1:18" s="7" customFormat="1" ht="40.5" customHeight="1">
      <c r="A27" s="21"/>
      <c r="B27" s="39" t="s">
        <v>30</v>
      </c>
      <c r="C27" s="20"/>
      <c r="D27" s="62">
        <f>D28+D29</f>
        <v>57127.7</v>
      </c>
      <c r="E27" s="62">
        <f t="shared" ref="E27:J27" si="5">E28+E29</f>
        <v>0</v>
      </c>
      <c r="F27" s="62">
        <f t="shared" si="5"/>
        <v>0</v>
      </c>
      <c r="G27" s="62">
        <f t="shared" si="5"/>
        <v>0</v>
      </c>
      <c r="H27" s="62">
        <f t="shared" si="5"/>
        <v>56663.3</v>
      </c>
      <c r="I27" s="62">
        <f t="shared" si="5"/>
        <v>0</v>
      </c>
      <c r="J27" s="62">
        <f t="shared" si="5"/>
        <v>464.4</v>
      </c>
      <c r="K27" s="62">
        <f>K28+K29</f>
        <v>0</v>
      </c>
      <c r="L27" s="62">
        <f t="shared" ref="L27" si="6">L28+L29</f>
        <v>0</v>
      </c>
      <c r="M27" s="62">
        <f t="shared" ref="M27" si="7">M28+M29</f>
        <v>0</v>
      </c>
      <c r="N27" s="49"/>
      <c r="O27" s="22"/>
      <c r="P27" s="22"/>
      <c r="Q27" s="22"/>
      <c r="R27" s="22"/>
    </row>
    <row r="28" spans="1:18" s="30" customFormat="1" ht="108" customHeight="1">
      <c r="A28" s="19">
        <v>16</v>
      </c>
      <c r="B28" s="41" t="s">
        <v>73</v>
      </c>
      <c r="C28" s="25" t="s">
        <v>9</v>
      </c>
      <c r="D28" s="32">
        <v>52000</v>
      </c>
      <c r="E28" s="32"/>
      <c r="F28" s="32"/>
      <c r="G28" s="32"/>
      <c r="H28" s="32">
        <v>51792</v>
      </c>
      <c r="I28" s="32"/>
      <c r="J28" s="32">
        <v>208</v>
      </c>
      <c r="K28" s="32"/>
      <c r="L28" s="32"/>
      <c r="M28" s="32"/>
      <c r="N28" s="48" t="s">
        <v>23</v>
      </c>
      <c r="O28" s="56">
        <v>17.399999999999999</v>
      </c>
      <c r="P28" s="56"/>
      <c r="Q28" s="56"/>
      <c r="R28" s="56"/>
    </row>
    <row r="29" spans="1:18" s="30" customFormat="1" ht="104.25" customHeight="1">
      <c r="A29" s="17">
        <v>17</v>
      </c>
      <c r="B29" s="40" t="s">
        <v>71</v>
      </c>
      <c r="C29" s="24" t="s">
        <v>9</v>
      </c>
      <c r="D29" s="32">
        <v>5127.7</v>
      </c>
      <c r="E29" s="32"/>
      <c r="F29" s="32"/>
      <c r="G29" s="32"/>
      <c r="H29" s="32">
        <v>4871.3</v>
      </c>
      <c r="I29" s="32"/>
      <c r="J29" s="32">
        <v>256.39999999999998</v>
      </c>
      <c r="K29" s="32"/>
      <c r="L29" s="32"/>
      <c r="M29" s="32"/>
      <c r="N29" s="44" t="s">
        <v>23</v>
      </c>
      <c r="O29" s="56">
        <v>17.399999999999999</v>
      </c>
      <c r="P29" s="56"/>
      <c r="Q29" s="56"/>
      <c r="R29" s="56"/>
    </row>
    <row r="30" spans="1:18" s="7" customFormat="1" ht="39" customHeight="1">
      <c r="A30" s="21"/>
      <c r="B30" s="39" t="s">
        <v>31</v>
      </c>
      <c r="C30" s="20"/>
      <c r="D30" s="62">
        <f>D31+D33</f>
        <v>154884.1</v>
      </c>
      <c r="E30" s="62">
        <f t="shared" ref="E30:M30" si="8">E31+E33</f>
        <v>0</v>
      </c>
      <c r="F30" s="62">
        <f t="shared" si="8"/>
        <v>0</v>
      </c>
      <c r="G30" s="62">
        <f t="shared" si="8"/>
        <v>0</v>
      </c>
      <c r="H30" s="62">
        <f t="shared" si="8"/>
        <v>153881.20000000001</v>
      </c>
      <c r="I30" s="62">
        <f t="shared" si="8"/>
        <v>0</v>
      </c>
      <c r="J30" s="62">
        <f t="shared" si="8"/>
        <v>1002.9000000000001</v>
      </c>
      <c r="K30" s="62">
        <f t="shared" si="8"/>
        <v>0</v>
      </c>
      <c r="L30" s="62">
        <f t="shared" si="8"/>
        <v>0</v>
      </c>
      <c r="M30" s="62">
        <f t="shared" si="8"/>
        <v>0</v>
      </c>
      <c r="N30" s="49"/>
      <c r="O30" s="22"/>
      <c r="P30" s="22"/>
      <c r="Q30" s="22"/>
      <c r="R30" s="22"/>
    </row>
    <row r="31" spans="1:18" s="6" customFormat="1" ht="42.75" customHeight="1">
      <c r="A31" s="21"/>
      <c r="B31" s="39" t="s">
        <v>40</v>
      </c>
      <c r="C31" s="26" t="s">
        <v>9</v>
      </c>
      <c r="D31" s="64">
        <f>D32</f>
        <v>91000</v>
      </c>
      <c r="E31" s="64">
        <f t="shared" ref="E31:M31" si="9">E32</f>
        <v>0</v>
      </c>
      <c r="F31" s="64">
        <f t="shared" si="9"/>
        <v>0</v>
      </c>
      <c r="G31" s="64">
        <f t="shared" si="9"/>
        <v>0</v>
      </c>
      <c r="H31" s="64">
        <f t="shared" si="9"/>
        <v>90636</v>
      </c>
      <c r="I31" s="64">
        <f t="shared" si="9"/>
        <v>0</v>
      </c>
      <c r="J31" s="64">
        <f t="shared" si="9"/>
        <v>364</v>
      </c>
      <c r="K31" s="64">
        <f t="shared" si="9"/>
        <v>0</v>
      </c>
      <c r="L31" s="64">
        <f t="shared" si="9"/>
        <v>0</v>
      </c>
      <c r="M31" s="64">
        <f t="shared" si="9"/>
        <v>0</v>
      </c>
      <c r="N31" s="49"/>
      <c r="O31" s="22"/>
      <c r="P31" s="22"/>
      <c r="Q31" s="22"/>
      <c r="R31" s="22"/>
    </row>
    <row r="32" spans="1:18" s="1" customFormat="1" ht="106.5" customHeight="1">
      <c r="A32" s="17">
        <v>18</v>
      </c>
      <c r="B32" s="40" t="s">
        <v>15</v>
      </c>
      <c r="C32" s="24" t="s">
        <v>25</v>
      </c>
      <c r="D32" s="32">
        <v>91000</v>
      </c>
      <c r="E32" s="62"/>
      <c r="F32" s="62"/>
      <c r="G32" s="62"/>
      <c r="H32" s="32">
        <v>90636</v>
      </c>
      <c r="I32" s="32"/>
      <c r="J32" s="32">
        <v>364</v>
      </c>
      <c r="K32" s="62"/>
      <c r="L32" s="62"/>
      <c r="M32" s="62"/>
      <c r="N32" s="44" t="s">
        <v>59</v>
      </c>
      <c r="O32" s="56">
        <v>100</v>
      </c>
      <c r="P32" s="56"/>
      <c r="Q32" s="56"/>
      <c r="R32" s="56"/>
    </row>
    <row r="33" spans="1:18" s="1" customFormat="1" ht="88.5" customHeight="1">
      <c r="A33" s="17"/>
      <c r="B33" s="39" t="s">
        <v>41</v>
      </c>
      <c r="C33" s="26" t="s">
        <v>25</v>
      </c>
      <c r="D33" s="62">
        <f>D34+D35+D36+D37</f>
        <v>63884.1</v>
      </c>
      <c r="E33" s="62">
        <f t="shared" ref="E33:M33" si="10">E34+E35+E36+E37</f>
        <v>0</v>
      </c>
      <c r="F33" s="62">
        <f t="shared" si="10"/>
        <v>0</v>
      </c>
      <c r="G33" s="62">
        <f t="shared" si="10"/>
        <v>0</v>
      </c>
      <c r="H33" s="62">
        <f t="shared" si="10"/>
        <v>63245.200000000004</v>
      </c>
      <c r="I33" s="62">
        <f t="shared" si="10"/>
        <v>0</v>
      </c>
      <c r="J33" s="62">
        <f t="shared" si="10"/>
        <v>638.90000000000009</v>
      </c>
      <c r="K33" s="62">
        <f t="shared" si="10"/>
        <v>0</v>
      </c>
      <c r="L33" s="62">
        <f t="shared" si="10"/>
        <v>0</v>
      </c>
      <c r="M33" s="62">
        <f t="shared" si="10"/>
        <v>0</v>
      </c>
      <c r="N33" s="49"/>
      <c r="O33" s="56"/>
      <c r="P33" s="56"/>
      <c r="Q33" s="56"/>
      <c r="R33" s="56"/>
    </row>
    <row r="34" spans="1:18" s="1" customFormat="1" ht="100.5" customHeight="1">
      <c r="A34" s="17">
        <v>19</v>
      </c>
      <c r="B34" s="40" t="s">
        <v>47</v>
      </c>
      <c r="C34" s="24" t="s">
        <v>25</v>
      </c>
      <c r="D34" s="32">
        <v>18900</v>
      </c>
      <c r="E34" s="62"/>
      <c r="F34" s="62"/>
      <c r="G34" s="32"/>
      <c r="H34" s="32">
        <v>18711</v>
      </c>
      <c r="I34" s="32"/>
      <c r="J34" s="32">
        <v>189</v>
      </c>
      <c r="K34" s="62"/>
      <c r="L34" s="32"/>
      <c r="M34" s="32"/>
      <c r="N34" s="44" t="s">
        <v>59</v>
      </c>
      <c r="O34" s="56">
        <v>100</v>
      </c>
      <c r="P34" s="56"/>
      <c r="Q34" s="56"/>
      <c r="R34" s="56"/>
    </row>
    <row r="35" spans="1:18" s="1" customFormat="1" ht="105.75" customHeight="1">
      <c r="A35" s="17">
        <v>20</v>
      </c>
      <c r="B35" s="40" t="s">
        <v>48</v>
      </c>
      <c r="C35" s="24" t="s">
        <v>25</v>
      </c>
      <c r="D35" s="32">
        <v>21860</v>
      </c>
      <c r="E35" s="62"/>
      <c r="F35" s="62"/>
      <c r="G35" s="32"/>
      <c r="H35" s="32">
        <v>21641.4</v>
      </c>
      <c r="I35" s="32"/>
      <c r="J35" s="32">
        <v>218.6</v>
      </c>
      <c r="K35" s="62"/>
      <c r="L35" s="32"/>
      <c r="M35" s="32"/>
      <c r="N35" s="44" t="s">
        <v>59</v>
      </c>
      <c r="O35" s="56">
        <v>100</v>
      </c>
      <c r="P35" s="56"/>
      <c r="Q35" s="56"/>
      <c r="R35" s="56"/>
    </row>
    <row r="36" spans="1:18" s="1" customFormat="1" ht="84" customHeight="1">
      <c r="A36" s="17">
        <v>21</v>
      </c>
      <c r="B36" s="40" t="s">
        <v>49</v>
      </c>
      <c r="C36" s="18" t="s">
        <v>25</v>
      </c>
      <c r="D36" s="32">
        <v>5924.1</v>
      </c>
      <c r="E36" s="62"/>
      <c r="F36" s="62"/>
      <c r="G36" s="32"/>
      <c r="H36" s="32">
        <v>5864.8</v>
      </c>
      <c r="I36" s="32"/>
      <c r="J36" s="32">
        <v>59.3</v>
      </c>
      <c r="K36" s="62"/>
      <c r="L36" s="32"/>
      <c r="M36" s="32"/>
      <c r="N36" s="44" t="s">
        <v>59</v>
      </c>
      <c r="O36" s="56">
        <v>100</v>
      </c>
      <c r="P36" s="56"/>
      <c r="Q36" s="56"/>
      <c r="R36" s="56"/>
    </row>
    <row r="37" spans="1:18" s="1" customFormat="1" ht="84" customHeight="1">
      <c r="A37" s="17">
        <v>22</v>
      </c>
      <c r="B37" s="40" t="s">
        <v>67</v>
      </c>
      <c r="C37" s="24" t="s">
        <v>25</v>
      </c>
      <c r="D37" s="32">
        <v>17200</v>
      </c>
      <c r="E37" s="62"/>
      <c r="F37" s="62"/>
      <c r="G37" s="32"/>
      <c r="H37" s="32">
        <v>17028</v>
      </c>
      <c r="I37" s="32"/>
      <c r="J37" s="32">
        <v>172</v>
      </c>
      <c r="K37" s="62"/>
      <c r="L37" s="62"/>
      <c r="M37" s="62"/>
      <c r="N37" s="44" t="s">
        <v>59</v>
      </c>
      <c r="O37" s="56">
        <v>100</v>
      </c>
      <c r="P37" s="56"/>
      <c r="Q37" s="56"/>
      <c r="R37" s="56"/>
    </row>
    <row r="38" spans="1:18" s="14" customFormat="1" ht="39.75" customHeight="1">
      <c r="A38" s="21"/>
      <c r="B38" s="39" t="s">
        <v>32</v>
      </c>
      <c r="C38" s="26"/>
      <c r="D38" s="62">
        <f>D39</f>
        <v>172002.2</v>
      </c>
      <c r="E38" s="62">
        <f t="shared" ref="E38:M38" si="11">E39</f>
        <v>0</v>
      </c>
      <c r="F38" s="62">
        <f t="shared" si="11"/>
        <v>0</v>
      </c>
      <c r="G38" s="62">
        <f t="shared" si="11"/>
        <v>0</v>
      </c>
      <c r="H38" s="62">
        <f t="shared" si="11"/>
        <v>170282.1</v>
      </c>
      <c r="I38" s="62">
        <f t="shared" si="11"/>
        <v>0</v>
      </c>
      <c r="J38" s="62">
        <f t="shared" si="11"/>
        <v>1720.1000000000001</v>
      </c>
      <c r="K38" s="62">
        <f t="shared" si="11"/>
        <v>0</v>
      </c>
      <c r="L38" s="62">
        <f t="shared" si="11"/>
        <v>0</v>
      </c>
      <c r="M38" s="62">
        <f t="shared" si="11"/>
        <v>0</v>
      </c>
      <c r="N38" s="65"/>
      <c r="O38" s="22"/>
      <c r="P38" s="22"/>
      <c r="Q38" s="22"/>
      <c r="R38" s="22"/>
    </row>
    <row r="39" spans="1:18" s="6" customFormat="1" ht="38.25" customHeight="1">
      <c r="A39" s="21"/>
      <c r="B39" s="39" t="s">
        <v>41</v>
      </c>
      <c r="C39" s="26"/>
      <c r="D39" s="62">
        <f>D40+D41+D42+D43+D44</f>
        <v>172002.2</v>
      </c>
      <c r="E39" s="62">
        <f t="shared" ref="E39:M39" si="12">E40+E41+E42+E43+E44</f>
        <v>0</v>
      </c>
      <c r="F39" s="62">
        <f t="shared" si="12"/>
        <v>0</v>
      </c>
      <c r="G39" s="62">
        <f t="shared" si="12"/>
        <v>0</v>
      </c>
      <c r="H39" s="62">
        <f t="shared" si="12"/>
        <v>170282.1</v>
      </c>
      <c r="I39" s="62">
        <f t="shared" si="12"/>
        <v>0</v>
      </c>
      <c r="J39" s="62">
        <f t="shared" si="12"/>
        <v>1720.1000000000001</v>
      </c>
      <c r="K39" s="62">
        <f t="shared" si="12"/>
        <v>0</v>
      </c>
      <c r="L39" s="62">
        <f t="shared" si="12"/>
        <v>0</v>
      </c>
      <c r="M39" s="62">
        <f t="shared" si="12"/>
        <v>0</v>
      </c>
      <c r="N39" s="49"/>
      <c r="O39" s="22"/>
      <c r="P39" s="22"/>
      <c r="Q39" s="22"/>
      <c r="R39" s="22"/>
    </row>
    <row r="40" spans="1:18" s="1" customFormat="1" ht="183" customHeight="1">
      <c r="A40" s="17">
        <v>23</v>
      </c>
      <c r="B40" s="40" t="s">
        <v>68</v>
      </c>
      <c r="C40" s="24" t="s">
        <v>25</v>
      </c>
      <c r="D40" s="32">
        <v>16800</v>
      </c>
      <c r="E40" s="62"/>
      <c r="F40" s="62"/>
      <c r="G40" s="32"/>
      <c r="H40" s="32">
        <v>16632</v>
      </c>
      <c r="I40" s="32"/>
      <c r="J40" s="32">
        <v>168</v>
      </c>
      <c r="K40" s="62"/>
      <c r="L40" s="62"/>
      <c r="M40" s="62"/>
      <c r="N40" s="68" t="s">
        <v>26</v>
      </c>
      <c r="O40" s="53" t="s">
        <v>97</v>
      </c>
      <c r="P40" s="56"/>
      <c r="Q40" s="56"/>
      <c r="R40" s="56"/>
    </row>
    <row r="41" spans="1:18" s="1" customFormat="1" ht="94.5" customHeight="1">
      <c r="A41" s="19">
        <v>24</v>
      </c>
      <c r="B41" s="41" t="s">
        <v>69</v>
      </c>
      <c r="C41" s="25" t="s">
        <v>25</v>
      </c>
      <c r="D41" s="32">
        <v>19145.3</v>
      </c>
      <c r="E41" s="62"/>
      <c r="F41" s="62"/>
      <c r="G41" s="32"/>
      <c r="H41" s="32">
        <v>18953.8</v>
      </c>
      <c r="I41" s="32"/>
      <c r="J41" s="32">
        <v>191.5</v>
      </c>
      <c r="K41" s="62"/>
      <c r="L41" s="62"/>
      <c r="M41" s="62"/>
      <c r="N41" s="69"/>
      <c r="O41" s="53" t="s">
        <v>97</v>
      </c>
      <c r="P41" s="56"/>
      <c r="Q41" s="56"/>
      <c r="R41" s="56"/>
    </row>
    <row r="42" spans="1:18" s="1" customFormat="1" ht="94.5" customHeight="1">
      <c r="A42" s="17">
        <v>25</v>
      </c>
      <c r="B42" s="40" t="s">
        <v>18</v>
      </c>
      <c r="C42" s="24" t="s">
        <v>25</v>
      </c>
      <c r="D42" s="32">
        <v>67737.5</v>
      </c>
      <c r="E42" s="62"/>
      <c r="F42" s="62"/>
      <c r="G42" s="32"/>
      <c r="H42" s="32">
        <v>67060.100000000006</v>
      </c>
      <c r="I42" s="32"/>
      <c r="J42" s="32">
        <v>677.4</v>
      </c>
      <c r="K42" s="62"/>
      <c r="L42" s="62"/>
      <c r="M42" s="62"/>
      <c r="N42" s="69"/>
      <c r="O42" s="53" t="s">
        <v>97</v>
      </c>
      <c r="P42" s="56"/>
      <c r="Q42" s="56"/>
      <c r="R42" s="56"/>
    </row>
    <row r="43" spans="1:18" s="1" customFormat="1" ht="94.5" customHeight="1">
      <c r="A43" s="17">
        <v>26</v>
      </c>
      <c r="B43" s="40" t="s">
        <v>19</v>
      </c>
      <c r="C43" s="24" t="s">
        <v>25</v>
      </c>
      <c r="D43" s="32">
        <v>18319.400000000001</v>
      </c>
      <c r="E43" s="62"/>
      <c r="F43" s="62"/>
      <c r="G43" s="62"/>
      <c r="H43" s="32">
        <v>18136.2</v>
      </c>
      <c r="I43" s="32"/>
      <c r="J43" s="32">
        <v>183.2</v>
      </c>
      <c r="K43" s="62"/>
      <c r="L43" s="62"/>
      <c r="M43" s="62"/>
      <c r="N43" s="69"/>
      <c r="O43" s="53" t="s">
        <v>97</v>
      </c>
      <c r="P43" s="56"/>
      <c r="Q43" s="56"/>
      <c r="R43" s="56"/>
    </row>
    <row r="44" spans="1:18" s="1" customFormat="1" ht="94.5" customHeight="1">
      <c r="A44" s="17">
        <v>27</v>
      </c>
      <c r="B44" s="40" t="s">
        <v>77</v>
      </c>
      <c r="C44" s="24" t="s">
        <v>25</v>
      </c>
      <c r="D44" s="32">
        <v>50000</v>
      </c>
      <c r="E44" s="62"/>
      <c r="F44" s="62"/>
      <c r="G44" s="62"/>
      <c r="H44" s="32">
        <v>49500</v>
      </c>
      <c r="I44" s="32"/>
      <c r="J44" s="32">
        <v>500</v>
      </c>
      <c r="K44" s="62"/>
      <c r="L44" s="62"/>
      <c r="M44" s="62"/>
      <c r="N44" s="70"/>
      <c r="O44" s="53" t="s">
        <v>97</v>
      </c>
      <c r="P44" s="56"/>
      <c r="Q44" s="56"/>
      <c r="R44" s="56"/>
    </row>
    <row r="45" spans="1:18" s="7" customFormat="1" ht="141" customHeight="1">
      <c r="A45" s="27"/>
      <c r="B45" s="39" t="s">
        <v>33</v>
      </c>
      <c r="C45" s="26"/>
      <c r="D45" s="62">
        <f>D46</f>
        <v>25500</v>
      </c>
      <c r="E45" s="62">
        <f t="shared" ref="E45:M45" si="13">E46</f>
        <v>0</v>
      </c>
      <c r="F45" s="62">
        <f t="shared" si="13"/>
        <v>0</v>
      </c>
      <c r="G45" s="62">
        <f t="shared" si="13"/>
        <v>0</v>
      </c>
      <c r="H45" s="62">
        <f t="shared" si="13"/>
        <v>25500</v>
      </c>
      <c r="I45" s="62">
        <f t="shared" si="13"/>
        <v>0</v>
      </c>
      <c r="J45" s="62">
        <f t="shared" si="13"/>
        <v>0</v>
      </c>
      <c r="K45" s="62">
        <f t="shared" si="13"/>
        <v>0</v>
      </c>
      <c r="L45" s="62">
        <f t="shared" si="13"/>
        <v>0</v>
      </c>
      <c r="M45" s="62">
        <f t="shared" si="13"/>
        <v>0</v>
      </c>
      <c r="N45" s="49"/>
      <c r="O45" s="22"/>
      <c r="P45" s="22"/>
      <c r="Q45" s="22"/>
      <c r="R45" s="22"/>
    </row>
    <row r="46" spans="1:18" s="28" customFormat="1" ht="42" customHeight="1">
      <c r="A46" s="21"/>
      <c r="B46" s="39" t="s">
        <v>40</v>
      </c>
      <c r="C46" s="26"/>
      <c r="D46" s="62">
        <f>D47+D49</f>
        <v>25500</v>
      </c>
      <c r="E46" s="62">
        <f t="shared" ref="E46:M46" si="14">E47+E49</f>
        <v>0</v>
      </c>
      <c r="F46" s="62">
        <f t="shared" si="14"/>
        <v>0</v>
      </c>
      <c r="G46" s="62">
        <f t="shared" si="14"/>
        <v>0</v>
      </c>
      <c r="H46" s="62">
        <f t="shared" si="14"/>
        <v>25500</v>
      </c>
      <c r="I46" s="62">
        <f t="shared" si="14"/>
        <v>0</v>
      </c>
      <c r="J46" s="62">
        <f t="shared" si="14"/>
        <v>0</v>
      </c>
      <c r="K46" s="62">
        <f t="shared" si="14"/>
        <v>0</v>
      </c>
      <c r="L46" s="62">
        <f t="shared" si="14"/>
        <v>0</v>
      </c>
      <c r="M46" s="62">
        <f t="shared" si="14"/>
        <v>0</v>
      </c>
      <c r="N46" s="49"/>
      <c r="O46" s="22"/>
      <c r="P46" s="22"/>
      <c r="Q46" s="22"/>
      <c r="R46" s="22"/>
    </row>
    <row r="47" spans="1:18" s="11" customFormat="1" ht="111.75" customHeight="1">
      <c r="A47" s="17">
        <v>28</v>
      </c>
      <c r="B47" s="40" t="s">
        <v>16</v>
      </c>
      <c r="C47" s="24" t="s">
        <v>9</v>
      </c>
      <c r="D47" s="32">
        <v>20000</v>
      </c>
      <c r="E47" s="62"/>
      <c r="F47" s="32"/>
      <c r="G47" s="32"/>
      <c r="H47" s="32">
        <v>20000</v>
      </c>
      <c r="I47" s="62"/>
      <c r="J47" s="62"/>
      <c r="K47" s="62"/>
      <c r="L47" s="62"/>
      <c r="M47" s="62"/>
      <c r="N47" s="44" t="s">
        <v>24</v>
      </c>
      <c r="O47" s="55" t="s">
        <v>98</v>
      </c>
      <c r="P47" s="56"/>
      <c r="Q47" s="56"/>
      <c r="R47" s="56"/>
    </row>
    <row r="48" spans="1:18" s="11" customFormat="1" ht="25.5" hidden="1" customHeight="1">
      <c r="A48" s="15"/>
      <c r="B48" s="42"/>
      <c r="C48" s="1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0"/>
      <c r="O48" s="55" t="s">
        <v>99</v>
      </c>
      <c r="P48" s="56"/>
      <c r="Q48" s="56"/>
      <c r="R48" s="56"/>
    </row>
    <row r="49" spans="1:18" s="11" customFormat="1" ht="105.75" customHeight="1">
      <c r="A49" s="17">
        <v>29</v>
      </c>
      <c r="B49" s="40" t="s">
        <v>27</v>
      </c>
      <c r="C49" s="24" t="s">
        <v>9</v>
      </c>
      <c r="D49" s="32">
        <v>5500</v>
      </c>
      <c r="E49" s="62"/>
      <c r="F49" s="32"/>
      <c r="G49" s="32"/>
      <c r="H49" s="32">
        <v>5500</v>
      </c>
      <c r="I49" s="62"/>
      <c r="J49" s="32"/>
      <c r="K49" s="32"/>
      <c r="L49" s="32"/>
      <c r="M49" s="32"/>
      <c r="N49" s="44" t="s">
        <v>23</v>
      </c>
      <c r="O49" s="55" t="s">
        <v>100</v>
      </c>
      <c r="P49" s="56"/>
      <c r="Q49" s="56"/>
      <c r="R49" s="56"/>
    </row>
    <row r="50" spans="1:18" s="7" customFormat="1" ht="38.25" customHeight="1">
      <c r="A50" s="21"/>
      <c r="B50" s="39" t="s">
        <v>34</v>
      </c>
      <c r="C50" s="26"/>
      <c r="D50" s="62">
        <f>D51</f>
        <v>12000</v>
      </c>
      <c r="E50" s="62">
        <f t="shared" ref="E50:M50" si="15">E51</f>
        <v>0</v>
      </c>
      <c r="F50" s="62">
        <f t="shared" si="15"/>
        <v>0</v>
      </c>
      <c r="G50" s="62">
        <f t="shared" si="15"/>
        <v>0</v>
      </c>
      <c r="H50" s="62">
        <f t="shared" si="15"/>
        <v>11952</v>
      </c>
      <c r="I50" s="62">
        <f t="shared" si="15"/>
        <v>0</v>
      </c>
      <c r="J50" s="62">
        <f t="shared" si="15"/>
        <v>48</v>
      </c>
      <c r="K50" s="62">
        <f t="shared" si="15"/>
        <v>0</v>
      </c>
      <c r="L50" s="62">
        <f t="shared" si="15"/>
        <v>0</v>
      </c>
      <c r="M50" s="62">
        <f t="shared" si="15"/>
        <v>0</v>
      </c>
      <c r="N50" s="49"/>
      <c r="O50" s="22"/>
      <c r="P50" s="22"/>
      <c r="Q50" s="22"/>
      <c r="R50" s="22"/>
    </row>
    <row r="51" spans="1:18" s="11" customFormat="1" ht="106.5" customHeight="1">
      <c r="A51" s="17">
        <v>30</v>
      </c>
      <c r="B51" s="40" t="s">
        <v>42</v>
      </c>
      <c r="C51" s="24" t="s">
        <v>9</v>
      </c>
      <c r="D51" s="32">
        <v>12000</v>
      </c>
      <c r="E51" s="62"/>
      <c r="F51" s="62"/>
      <c r="G51" s="32"/>
      <c r="H51" s="32">
        <v>11952</v>
      </c>
      <c r="I51" s="32"/>
      <c r="J51" s="32">
        <v>48</v>
      </c>
      <c r="K51" s="62"/>
      <c r="L51" s="62"/>
      <c r="M51" s="62"/>
      <c r="N51" s="44" t="s">
        <v>101</v>
      </c>
      <c r="O51" s="56"/>
      <c r="P51" s="56"/>
      <c r="Q51" s="56"/>
      <c r="R51" s="56"/>
    </row>
    <row r="52" spans="1:18" s="7" customFormat="1" ht="38.25" customHeight="1">
      <c r="A52" s="21"/>
      <c r="B52" s="39" t="s">
        <v>35</v>
      </c>
      <c r="C52" s="26"/>
      <c r="D52" s="62">
        <f>D53</f>
        <v>173500</v>
      </c>
      <c r="E52" s="62">
        <f t="shared" ref="E52:M52" si="16">E53</f>
        <v>0</v>
      </c>
      <c r="F52" s="62">
        <f t="shared" si="16"/>
        <v>11250</v>
      </c>
      <c r="G52" s="62">
        <f t="shared" si="16"/>
        <v>0</v>
      </c>
      <c r="H52" s="62">
        <f t="shared" si="16"/>
        <v>160581</v>
      </c>
      <c r="I52" s="62">
        <f t="shared" si="16"/>
        <v>0</v>
      </c>
      <c r="J52" s="62">
        <f t="shared" si="16"/>
        <v>1669</v>
      </c>
      <c r="K52" s="62">
        <f t="shared" si="16"/>
        <v>0</v>
      </c>
      <c r="L52" s="62">
        <f t="shared" si="16"/>
        <v>0</v>
      </c>
      <c r="M52" s="62">
        <f t="shared" si="16"/>
        <v>0</v>
      </c>
      <c r="N52" s="49"/>
      <c r="O52" s="22"/>
      <c r="P52" s="22"/>
      <c r="Q52" s="22"/>
      <c r="R52" s="22"/>
    </row>
    <row r="53" spans="1:18" s="6" customFormat="1" ht="46.5" customHeight="1">
      <c r="A53" s="21"/>
      <c r="B53" s="39" t="s">
        <v>40</v>
      </c>
      <c r="C53" s="26"/>
      <c r="D53" s="62">
        <f>D54+D55</f>
        <v>173500</v>
      </c>
      <c r="E53" s="62">
        <f t="shared" ref="E53:M53" si="17">E54+E55</f>
        <v>0</v>
      </c>
      <c r="F53" s="62">
        <f t="shared" si="17"/>
        <v>11250</v>
      </c>
      <c r="G53" s="62">
        <f t="shared" si="17"/>
        <v>0</v>
      </c>
      <c r="H53" s="62">
        <f t="shared" si="17"/>
        <v>160581</v>
      </c>
      <c r="I53" s="62">
        <f t="shared" si="17"/>
        <v>0</v>
      </c>
      <c r="J53" s="62">
        <f t="shared" si="17"/>
        <v>1669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49"/>
      <c r="O53" s="22"/>
      <c r="P53" s="22"/>
      <c r="Q53" s="22"/>
      <c r="R53" s="22"/>
    </row>
    <row r="54" spans="1:18" s="11" customFormat="1" ht="119.25" customHeight="1">
      <c r="A54" s="17">
        <v>31</v>
      </c>
      <c r="B54" s="40" t="s">
        <v>20</v>
      </c>
      <c r="C54" s="24" t="s">
        <v>9</v>
      </c>
      <c r="D54" s="32">
        <v>136000</v>
      </c>
      <c r="E54" s="62"/>
      <c r="F54" s="32"/>
      <c r="G54" s="32"/>
      <c r="H54" s="32">
        <v>135456</v>
      </c>
      <c r="I54" s="32"/>
      <c r="J54" s="32">
        <v>544</v>
      </c>
      <c r="K54" s="62"/>
      <c r="L54" s="62"/>
      <c r="M54" s="62"/>
      <c r="N54" s="44" t="s">
        <v>102</v>
      </c>
      <c r="O54" s="56">
        <v>127</v>
      </c>
      <c r="P54" s="56"/>
      <c r="Q54" s="56"/>
      <c r="R54" s="56"/>
    </row>
    <row r="55" spans="1:18" s="11" customFormat="1" ht="128.25" customHeight="1">
      <c r="A55" s="17">
        <v>32</v>
      </c>
      <c r="B55" s="40" t="s">
        <v>50</v>
      </c>
      <c r="C55" s="24" t="s">
        <v>9</v>
      </c>
      <c r="D55" s="32">
        <v>37500</v>
      </c>
      <c r="E55" s="62"/>
      <c r="F55" s="32">
        <v>11250</v>
      </c>
      <c r="G55" s="32"/>
      <c r="H55" s="32">
        <v>25125</v>
      </c>
      <c r="I55" s="32"/>
      <c r="J55" s="32">
        <v>1125</v>
      </c>
      <c r="K55" s="62"/>
      <c r="L55" s="62"/>
      <c r="M55" s="62"/>
      <c r="N55" s="44" t="s">
        <v>102</v>
      </c>
      <c r="O55" s="56">
        <v>127</v>
      </c>
      <c r="P55" s="56"/>
      <c r="Q55" s="56"/>
      <c r="R55" s="56"/>
    </row>
    <row r="56" spans="1:18" s="7" customFormat="1" ht="53.25" customHeight="1">
      <c r="A56" s="21"/>
      <c r="B56" s="39" t="s">
        <v>36</v>
      </c>
      <c r="C56" s="26"/>
      <c r="D56" s="62">
        <f>D57+D59</f>
        <v>74200</v>
      </c>
      <c r="E56" s="62">
        <f t="shared" ref="E56:M56" si="18">E57+E59</f>
        <v>0</v>
      </c>
      <c r="F56" s="62">
        <f t="shared" si="18"/>
        <v>0</v>
      </c>
      <c r="G56" s="62">
        <f t="shared" si="18"/>
        <v>0</v>
      </c>
      <c r="H56" s="62">
        <f t="shared" si="18"/>
        <v>73903.199999999997</v>
      </c>
      <c r="I56" s="62">
        <f t="shared" si="18"/>
        <v>0</v>
      </c>
      <c r="J56" s="62">
        <f t="shared" si="18"/>
        <v>296.8</v>
      </c>
      <c r="K56" s="62">
        <f t="shared" si="18"/>
        <v>0</v>
      </c>
      <c r="L56" s="62">
        <f t="shared" si="18"/>
        <v>0</v>
      </c>
      <c r="M56" s="62">
        <f t="shared" si="18"/>
        <v>0</v>
      </c>
      <c r="N56" s="49"/>
      <c r="O56" s="22"/>
      <c r="P56" s="22"/>
      <c r="Q56" s="22"/>
      <c r="R56" s="22"/>
    </row>
    <row r="57" spans="1:18" s="6" customFormat="1" ht="38.25" customHeight="1">
      <c r="A57" s="21"/>
      <c r="B57" s="39" t="s">
        <v>40</v>
      </c>
      <c r="C57" s="26"/>
      <c r="D57" s="62">
        <f>D58</f>
        <v>4200</v>
      </c>
      <c r="E57" s="62">
        <f t="shared" ref="E57:M57" si="19">E58</f>
        <v>0</v>
      </c>
      <c r="F57" s="62">
        <f t="shared" si="19"/>
        <v>0</v>
      </c>
      <c r="G57" s="62">
        <f t="shared" si="19"/>
        <v>0</v>
      </c>
      <c r="H57" s="62">
        <f t="shared" si="19"/>
        <v>4183.2</v>
      </c>
      <c r="I57" s="62">
        <f t="shared" si="19"/>
        <v>0</v>
      </c>
      <c r="J57" s="62">
        <f t="shared" si="19"/>
        <v>16.8</v>
      </c>
      <c r="K57" s="62">
        <f t="shared" si="19"/>
        <v>0</v>
      </c>
      <c r="L57" s="62">
        <f t="shared" si="19"/>
        <v>0</v>
      </c>
      <c r="M57" s="62">
        <f t="shared" si="19"/>
        <v>0</v>
      </c>
      <c r="N57" s="49"/>
      <c r="O57" s="22"/>
      <c r="P57" s="22"/>
      <c r="Q57" s="22"/>
      <c r="R57" s="22"/>
    </row>
    <row r="58" spans="1:18" s="11" customFormat="1" ht="102.75" customHeight="1">
      <c r="A58" s="17">
        <v>33</v>
      </c>
      <c r="B58" s="40" t="s">
        <v>60</v>
      </c>
      <c r="C58" s="24" t="s">
        <v>25</v>
      </c>
      <c r="D58" s="32">
        <v>4200</v>
      </c>
      <c r="E58" s="62"/>
      <c r="F58" s="62"/>
      <c r="G58" s="32"/>
      <c r="H58" s="32">
        <v>4183.2</v>
      </c>
      <c r="I58" s="32"/>
      <c r="J58" s="32">
        <v>16.8</v>
      </c>
      <c r="K58" s="32"/>
      <c r="L58" s="62"/>
      <c r="M58" s="62"/>
      <c r="N58" s="44" t="s">
        <v>104</v>
      </c>
      <c r="O58" s="56">
        <v>40</v>
      </c>
      <c r="P58" s="56"/>
      <c r="Q58" s="56"/>
      <c r="R58" s="56"/>
    </row>
    <row r="59" spans="1:18" s="6" customFormat="1" ht="52.5" customHeight="1">
      <c r="A59" s="21"/>
      <c r="B59" s="39" t="s">
        <v>43</v>
      </c>
      <c r="C59" s="26"/>
      <c r="D59" s="62">
        <f>D60</f>
        <v>70000</v>
      </c>
      <c r="E59" s="62">
        <f t="shared" ref="E59:M59" si="20">E60</f>
        <v>0</v>
      </c>
      <c r="F59" s="62">
        <f t="shared" si="20"/>
        <v>0</v>
      </c>
      <c r="G59" s="62">
        <f t="shared" si="20"/>
        <v>0</v>
      </c>
      <c r="H59" s="62">
        <f t="shared" si="20"/>
        <v>69720</v>
      </c>
      <c r="I59" s="62">
        <f t="shared" si="20"/>
        <v>0</v>
      </c>
      <c r="J59" s="62">
        <f t="shared" si="20"/>
        <v>280</v>
      </c>
      <c r="K59" s="62">
        <f t="shared" si="20"/>
        <v>0</v>
      </c>
      <c r="L59" s="62">
        <f t="shared" si="20"/>
        <v>0</v>
      </c>
      <c r="M59" s="62">
        <f t="shared" si="20"/>
        <v>0</v>
      </c>
      <c r="N59" s="44"/>
      <c r="O59" s="22"/>
      <c r="P59" s="22"/>
      <c r="Q59" s="22"/>
      <c r="R59" s="22"/>
    </row>
    <row r="60" spans="1:18" s="11" customFormat="1" ht="98.25" customHeight="1">
      <c r="A60" s="17">
        <v>34</v>
      </c>
      <c r="B60" s="40" t="s">
        <v>22</v>
      </c>
      <c r="C60" s="24" t="s">
        <v>91</v>
      </c>
      <c r="D60" s="32">
        <v>70000</v>
      </c>
      <c r="E60" s="62"/>
      <c r="F60" s="62"/>
      <c r="G60" s="62"/>
      <c r="H60" s="32">
        <v>69720</v>
      </c>
      <c r="I60" s="32"/>
      <c r="J60" s="32">
        <v>280</v>
      </c>
      <c r="K60" s="62"/>
      <c r="L60" s="62"/>
      <c r="M60" s="62"/>
      <c r="N60" s="44" t="s">
        <v>103</v>
      </c>
      <c r="O60" s="56">
        <v>40</v>
      </c>
      <c r="P60" s="56"/>
      <c r="Q60" s="56"/>
      <c r="R60" s="56"/>
    </row>
    <row r="61" spans="1:18" s="7" customFormat="1" ht="41.25" customHeight="1">
      <c r="A61" s="21"/>
      <c r="B61" s="39" t="s">
        <v>37</v>
      </c>
      <c r="C61" s="26"/>
      <c r="D61" s="62">
        <f>D62</f>
        <v>66000</v>
      </c>
      <c r="E61" s="62">
        <f t="shared" ref="E61:M61" si="21">E62</f>
        <v>0</v>
      </c>
      <c r="F61" s="62">
        <f t="shared" si="21"/>
        <v>0</v>
      </c>
      <c r="G61" s="62">
        <f t="shared" si="21"/>
        <v>0</v>
      </c>
      <c r="H61" s="62">
        <f t="shared" si="21"/>
        <v>0</v>
      </c>
      <c r="I61" s="62">
        <f t="shared" si="21"/>
        <v>0</v>
      </c>
      <c r="J61" s="62">
        <f t="shared" si="21"/>
        <v>0</v>
      </c>
      <c r="K61" s="62">
        <f t="shared" si="21"/>
        <v>0</v>
      </c>
      <c r="L61" s="62">
        <f t="shared" si="21"/>
        <v>66000</v>
      </c>
      <c r="M61" s="62">
        <f t="shared" si="21"/>
        <v>0</v>
      </c>
      <c r="N61" s="49"/>
      <c r="O61" s="22"/>
      <c r="P61" s="22"/>
      <c r="Q61" s="22"/>
      <c r="R61" s="22"/>
    </row>
    <row r="62" spans="1:18" s="6" customFormat="1" ht="41.25" customHeight="1">
      <c r="A62" s="21"/>
      <c r="B62" s="39" t="s">
        <v>40</v>
      </c>
      <c r="C62" s="26"/>
      <c r="D62" s="62">
        <f>D63</f>
        <v>66000</v>
      </c>
      <c r="E62" s="62">
        <f t="shared" ref="E62:M62" si="22">E63</f>
        <v>0</v>
      </c>
      <c r="F62" s="62">
        <f t="shared" si="22"/>
        <v>0</v>
      </c>
      <c r="G62" s="62">
        <f t="shared" si="22"/>
        <v>0</v>
      </c>
      <c r="H62" s="62">
        <f t="shared" si="22"/>
        <v>0</v>
      </c>
      <c r="I62" s="62">
        <f t="shared" si="22"/>
        <v>0</v>
      </c>
      <c r="J62" s="62">
        <f t="shared" si="22"/>
        <v>0</v>
      </c>
      <c r="K62" s="62">
        <f t="shared" si="22"/>
        <v>0</v>
      </c>
      <c r="L62" s="62">
        <f t="shared" si="22"/>
        <v>66000</v>
      </c>
      <c r="M62" s="62">
        <f t="shared" si="22"/>
        <v>0</v>
      </c>
      <c r="N62" s="49"/>
      <c r="O62" s="22"/>
      <c r="P62" s="22"/>
      <c r="Q62" s="22"/>
      <c r="R62" s="22"/>
    </row>
    <row r="63" spans="1:18" s="11" customFormat="1" ht="117" customHeight="1">
      <c r="A63" s="17">
        <v>35</v>
      </c>
      <c r="B63" s="40" t="s">
        <v>21</v>
      </c>
      <c r="C63" s="24" t="s">
        <v>9</v>
      </c>
      <c r="D63" s="32">
        <v>66000</v>
      </c>
      <c r="E63" s="62"/>
      <c r="F63" s="62"/>
      <c r="G63" s="62"/>
      <c r="H63" s="62"/>
      <c r="I63" s="62"/>
      <c r="J63" s="62"/>
      <c r="K63" s="62"/>
      <c r="L63" s="32">
        <v>66000</v>
      </c>
      <c r="M63" s="62"/>
      <c r="N63" s="44" t="s">
        <v>23</v>
      </c>
      <c r="O63" s="55" t="s">
        <v>100</v>
      </c>
      <c r="P63" s="56"/>
      <c r="Q63" s="56"/>
      <c r="R63" s="56"/>
    </row>
    <row r="64" spans="1:18" s="4" customFormat="1" ht="39" customHeight="1">
      <c r="A64" s="17"/>
      <c r="B64" s="39" t="s">
        <v>38</v>
      </c>
      <c r="C64" s="24"/>
      <c r="D64" s="62">
        <f>D65+D69</f>
        <v>111185.32999999999</v>
      </c>
      <c r="E64" s="62">
        <f t="shared" ref="E64:M64" si="23">E65+E69</f>
        <v>0</v>
      </c>
      <c r="F64" s="62">
        <f t="shared" si="23"/>
        <v>0</v>
      </c>
      <c r="G64" s="62">
        <f t="shared" si="23"/>
        <v>0</v>
      </c>
      <c r="H64" s="62">
        <f t="shared" si="23"/>
        <v>95618.900000000009</v>
      </c>
      <c r="I64" s="62">
        <f t="shared" si="23"/>
        <v>0</v>
      </c>
      <c r="J64" s="62">
        <f t="shared" si="23"/>
        <v>14922.43</v>
      </c>
      <c r="K64" s="62">
        <f t="shared" si="23"/>
        <v>0</v>
      </c>
      <c r="L64" s="62">
        <f t="shared" si="23"/>
        <v>644</v>
      </c>
      <c r="M64" s="62">
        <f t="shared" si="23"/>
        <v>0</v>
      </c>
      <c r="N64" s="44"/>
      <c r="O64" s="56"/>
      <c r="P64" s="56"/>
      <c r="Q64" s="56"/>
      <c r="R64" s="56"/>
    </row>
    <row r="65" spans="1:18" s="6" customFormat="1" ht="45.75" customHeight="1">
      <c r="A65" s="21"/>
      <c r="B65" s="39" t="s">
        <v>74</v>
      </c>
      <c r="C65" s="20"/>
      <c r="D65" s="62">
        <f>D66+D67+D68</f>
        <v>106749.9</v>
      </c>
      <c r="E65" s="62">
        <f t="shared" ref="E65:M65" si="24">E66+E67+E68</f>
        <v>0</v>
      </c>
      <c r="F65" s="62">
        <f t="shared" si="24"/>
        <v>0</v>
      </c>
      <c r="G65" s="62">
        <f t="shared" si="24"/>
        <v>0</v>
      </c>
      <c r="H65" s="62">
        <f t="shared" si="24"/>
        <v>91831.1</v>
      </c>
      <c r="I65" s="62">
        <f t="shared" si="24"/>
        <v>0</v>
      </c>
      <c r="J65" s="62">
        <f t="shared" si="24"/>
        <v>14274.800000000001</v>
      </c>
      <c r="K65" s="62">
        <f t="shared" si="24"/>
        <v>0</v>
      </c>
      <c r="L65" s="62">
        <f t="shared" si="24"/>
        <v>644</v>
      </c>
      <c r="M65" s="62">
        <f t="shared" si="24"/>
        <v>0</v>
      </c>
      <c r="N65" s="49"/>
      <c r="O65" s="22"/>
      <c r="P65" s="22"/>
      <c r="Q65" s="22"/>
      <c r="R65" s="22"/>
    </row>
    <row r="66" spans="1:18" s="1" customFormat="1" ht="285" customHeight="1">
      <c r="A66" s="19">
        <v>36</v>
      </c>
      <c r="B66" s="41" t="s">
        <v>66</v>
      </c>
      <c r="C66" s="24" t="s">
        <v>91</v>
      </c>
      <c r="D66" s="32">
        <v>100000</v>
      </c>
      <c r="E66" s="62"/>
      <c r="F66" s="62"/>
      <c r="G66" s="32"/>
      <c r="H66" s="32">
        <v>87385.8</v>
      </c>
      <c r="I66" s="32"/>
      <c r="J66" s="32">
        <v>12614.2</v>
      </c>
      <c r="K66" s="62"/>
      <c r="L66" s="62"/>
      <c r="M66" s="62"/>
      <c r="N66" s="48" t="s">
        <v>96</v>
      </c>
      <c r="O66" s="56">
        <v>68</v>
      </c>
      <c r="P66" s="56"/>
      <c r="Q66" s="56"/>
      <c r="R66" s="56"/>
    </row>
    <row r="67" spans="1:18" s="1" customFormat="1" ht="282.75" customHeight="1">
      <c r="A67" s="17">
        <v>37</v>
      </c>
      <c r="B67" s="40" t="s">
        <v>78</v>
      </c>
      <c r="C67" s="24" t="s">
        <v>53</v>
      </c>
      <c r="D67" s="32">
        <v>1605.9</v>
      </c>
      <c r="E67" s="62"/>
      <c r="F67" s="62"/>
      <c r="G67" s="32"/>
      <c r="H67" s="32">
        <v>1445.3</v>
      </c>
      <c r="I67" s="32"/>
      <c r="J67" s="32">
        <v>160.6</v>
      </c>
      <c r="K67" s="62"/>
      <c r="L67" s="62"/>
      <c r="M67" s="62"/>
      <c r="N67" s="58"/>
      <c r="O67" s="56"/>
      <c r="P67" s="56"/>
      <c r="Q67" s="56"/>
      <c r="R67" s="56"/>
    </row>
    <row r="68" spans="1:18" s="1" customFormat="1" ht="282.75" customHeight="1">
      <c r="A68" s="19">
        <v>38</v>
      </c>
      <c r="B68" s="41" t="s">
        <v>79</v>
      </c>
      <c r="C68" s="24" t="s">
        <v>52</v>
      </c>
      <c r="D68" s="32">
        <v>5144</v>
      </c>
      <c r="E68" s="62"/>
      <c r="F68" s="62"/>
      <c r="G68" s="62"/>
      <c r="H68" s="32">
        <v>3000</v>
      </c>
      <c r="I68" s="32"/>
      <c r="J68" s="32">
        <v>1500</v>
      </c>
      <c r="K68" s="32"/>
      <c r="L68" s="32">
        <v>644</v>
      </c>
      <c r="M68" s="32"/>
      <c r="N68" s="58"/>
      <c r="O68" s="56"/>
      <c r="P68" s="56"/>
      <c r="Q68" s="56"/>
      <c r="R68" s="56"/>
    </row>
    <row r="69" spans="1:18" s="6" customFormat="1" ht="42.75" customHeight="1">
      <c r="A69" s="21"/>
      <c r="B69" s="39" t="s">
        <v>44</v>
      </c>
      <c r="C69" s="26"/>
      <c r="D69" s="62">
        <f>D70+D71</f>
        <v>4435.43</v>
      </c>
      <c r="E69" s="62">
        <f t="shared" ref="E69:M69" si="25">E70+E71</f>
        <v>0</v>
      </c>
      <c r="F69" s="62">
        <f t="shared" si="25"/>
        <v>0</v>
      </c>
      <c r="G69" s="62">
        <f t="shared" si="25"/>
        <v>0</v>
      </c>
      <c r="H69" s="62">
        <f t="shared" si="25"/>
        <v>3787.8</v>
      </c>
      <c r="I69" s="62">
        <f t="shared" si="25"/>
        <v>0</v>
      </c>
      <c r="J69" s="62">
        <f t="shared" si="25"/>
        <v>647.63</v>
      </c>
      <c r="K69" s="62">
        <f t="shared" si="25"/>
        <v>0</v>
      </c>
      <c r="L69" s="62">
        <f t="shared" si="25"/>
        <v>0</v>
      </c>
      <c r="M69" s="62">
        <f t="shared" si="25"/>
        <v>0</v>
      </c>
      <c r="N69" s="59"/>
      <c r="O69" s="22"/>
      <c r="P69" s="22"/>
      <c r="Q69" s="22"/>
      <c r="R69" s="22"/>
    </row>
    <row r="70" spans="1:18" s="1" customFormat="1" ht="87.75" customHeight="1">
      <c r="A70" s="17">
        <v>39</v>
      </c>
      <c r="B70" s="40" t="s">
        <v>51</v>
      </c>
      <c r="C70" s="24" t="s">
        <v>61</v>
      </c>
      <c r="D70" s="32">
        <v>1319.43</v>
      </c>
      <c r="E70" s="62"/>
      <c r="F70" s="62"/>
      <c r="G70" s="62"/>
      <c r="H70" s="32">
        <v>1138.8</v>
      </c>
      <c r="I70" s="32"/>
      <c r="J70" s="32">
        <v>180.63</v>
      </c>
      <c r="K70" s="62"/>
      <c r="L70" s="62"/>
      <c r="M70" s="62"/>
      <c r="N70" s="58"/>
      <c r="O70" s="56"/>
      <c r="P70" s="56"/>
      <c r="Q70" s="56"/>
      <c r="R70" s="56"/>
    </row>
    <row r="71" spans="1:18" s="1" customFormat="1" ht="87.75" customHeight="1">
      <c r="A71" s="17">
        <v>40</v>
      </c>
      <c r="B71" s="40" t="s">
        <v>93</v>
      </c>
      <c r="C71" s="24" t="s">
        <v>61</v>
      </c>
      <c r="D71" s="32">
        <v>3116</v>
      </c>
      <c r="E71" s="62"/>
      <c r="F71" s="62"/>
      <c r="G71" s="62"/>
      <c r="H71" s="32">
        <v>2649</v>
      </c>
      <c r="I71" s="32"/>
      <c r="J71" s="32">
        <v>467</v>
      </c>
      <c r="K71" s="62"/>
      <c r="L71" s="62"/>
      <c r="M71" s="62"/>
      <c r="N71" s="58"/>
      <c r="O71" s="56"/>
      <c r="P71" s="56"/>
      <c r="Q71" s="56"/>
      <c r="R71" s="56"/>
    </row>
    <row r="72" spans="1:18" s="7" customFormat="1">
      <c r="A72" s="21"/>
      <c r="B72" s="39" t="s">
        <v>39</v>
      </c>
      <c r="C72" s="26"/>
      <c r="D72" s="62">
        <f>D73+D74+D75+D76+D77+D78</f>
        <v>69466.100000000006</v>
      </c>
      <c r="E72" s="62">
        <f t="shared" ref="E72:M72" si="26">E73+E74+E75+E76+E77+E78</f>
        <v>0</v>
      </c>
      <c r="F72" s="62">
        <f t="shared" si="26"/>
        <v>13617.7</v>
      </c>
      <c r="G72" s="62">
        <f t="shared" si="26"/>
        <v>0</v>
      </c>
      <c r="H72" s="62">
        <f t="shared" si="26"/>
        <v>52864.4</v>
      </c>
      <c r="I72" s="62">
        <f t="shared" si="26"/>
        <v>0</v>
      </c>
      <c r="J72" s="62">
        <f t="shared" si="26"/>
        <v>2984</v>
      </c>
      <c r="K72" s="62">
        <f t="shared" si="26"/>
        <v>0</v>
      </c>
      <c r="L72" s="62">
        <f t="shared" si="26"/>
        <v>0</v>
      </c>
      <c r="M72" s="62">
        <f t="shared" si="26"/>
        <v>0</v>
      </c>
      <c r="N72" s="49"/>
      <c r="O72" s="22"/>
      <c r="P72" s="22"/>
      <c r="Q72" s="22"/>
      <c r="R72" s="22"/>
    </row>
    <row r="73" spans="1:18" s="1" customFormat="1" ht="195" customHeight="1">
      <c r="A73" s="17">
        <v>41</v>
      </c>
      <c r="B73" s="40" t="s">
        <v>17</v>
      </c>
      <c r="C73" s="24" t="s">
        <v>9</v>
      </c>
      <c r="D73" s="32">
        <v>20000</v>
      </c>
      <c r="E73" s="62"/>
      <c r="F73" s="62"/>
      <c r="G73" s="62"/>
      <c r="H73" s="32">
        <v>19920</v>
      </c>
      <c r="I73" s="32"/>
      <c r="J73" s="32">
        <v>80</v>
      </c>
      <c r="K73" s="62"/>
      <c r="L73" s="32"/>
      <c r="M73" s="32"/>
      <c r="N73" s="44" t="s">
        <v>105</v>
      </c>
      <c r="O73" s="56">
        <v>90</v>
      </c>
      <c r="P73" s="56"/>
      <c r="Q73" s="56"/>
      <c r="R73" s="56"/>
    </row>
    <row r="74" spans="1:18" s="1" customFormat="1" ht="165" customHeight="1">
      <c r="A74" s="19">
        <v>42</v>
      </c>
      <c r="B74" s="37" t="s">
        <v>92</v>
      </c>
      <c r="C74" s="24" t="s">
        <v>9</v>
      </c>
      <c r="D74" s="32">
        <v>26000</v>
      </c>
      <c r="E74" s="62"/>
      <c r="F74" s="32"/>
      <c r="G74" s="32"/>
      <c r="H74" s="32">
        <v>25896</v>
      </c>
      <c r="I74" s="32"/>
      <c r="J74" s="32">
        <v>104</v>
      </c>
      <c r="K74" s="32"/>
      <c r="L74" s="62"/>
      <c r="M74" s="62"/>
      <c r="N74" s="48" t="s">
        <v>45</v>
      </c>
      <c r="O74" s="56"/>
      <c r="P74" s="56"/>
      <c r="Q74" s="56"/>
      <c r="R74" s="56"/>
    </row>
    <row r="75" spans="1:18" s="1" customFormat="1" ht="135.75" customHeight="1">
      <c r="A75" s="17">
        <v>43</v>
      </c>
      <c r="B75" s="36" t="s">
        <v>11</v>
      </c>
      <c r="C75" s="24" t="s">
        <v>9</v>
      </c>
      <c r="D75" s="32">
        <v>900</v>
      </c>
      <c r="E75" s="66"/>
      <c r="F75" s="67">
        <v>750</v>
      </c>
      <c r="G75" s="67"/>
      <c r="H75" s="67">
        <v>100</v>
      </c>
      <c r="I75" s="67"/>
      <c r="J75" s="67">
        <v>50</v>
      </c>
      <c r="K75" s="67"/>
      <c r="L75" s="67"/>
      <c r="M75" s="67"/>
      <c r="N75" s="44" t="s">
        <v>10</v>
      </c>
      <c r="O75" s="56">
        <v>246.5</v>
      </c>
      <c r="P75" s="56"/>
      <c r="Q75" s="56"/>
      <c r="R75" s="56"/>
    </row>
    <row r="76" spans="1:18" s="1" customFormat="1" ht="140.25" customHeight="1">
      <c r="A76" s="17">
        <v>44</v>
      </c>
      <c r="B76" s="40" t="s">
        <v>12</v>
      </c>
      <c r="C76" s="24" t="s">
        <v>9</v>
      </c>
      <c r="D76" s="32">
        <v>4116.1000000000004</v>
      </c>
      <c r="E76" s="62"/>
      <c r="F76" s="32">
        <v>1534.7</v>
      </c>
      <c r="G76" s="32"/>
      <c r="H76" s="32">
        <v>1081.4000000000001</v>
      </c>
      <c r="I76" s="32"/>
      <c r="J76" s="32">
        <v>1500</v>
      </c>
      <c r="K76" s="32"/>
      <c r="L76" s="32"/>
      <c r="M76" s="32"/>
      <c r="N76" s="44" t="s">
        <v>62</v>
      </c>
      <c r="O76" s="56">
        <v>29</v>
      </c>
      <c r="P76" s="56"/>
      <c r="Q76" s="56"/>
      <c r="R76" s="56"/>
    </row>
    <row r="77" spans="1:18" s="1" customFormat="1" ht="140.25" customHeight="1">
      <c r="A77" s="17">
        <v>45</v>
      </c>
      <c r="B77" s="40" t="s">
        <v>13</v>
      </c>
      <c r="C77" s="24" t="s">
        <v>9</v>
      </c>
      <c r="D77" s="32">
        <v>18150</v>
      </c>
      <c r="E77" s="62"/>
      <c r="F77" s="32">
        <v>11333</v>
      </c>
      <c r="G77" s="32"/>
      <c r="H77" s="32">
        <v>5867</v>
      </c>
      <c r="I77" s="32"/>
      <c r="J77" s="32">
        <v>950</v>
      </c>
      <c r="K77" s="32"/>
      <c r="L77" s="32"/>
      <c r="M77" s="32"/>
      <c r="N77" s="51" t="s">
        <v>63</v>
      </c>
      <c r="O77" s="56">
        <v>3</v>
      </c>
      <c r="P77" s="56"/>
      <c r="Q77" s="56"/>
      <c r="R77" s="56"/>
    </row>
    <row r="78" spans="1:18" s="1" customFormat="1" ht="36.75" customHeight="1">
      <c r="A78" s="34">
        <v>46</v>
      </c>
      <c r="B78" s="43" t="s">
        <v>80</v>
      </c>
      <c r="C78" s="33"/>
      <c r="D78" s="32">
        <v>300</v>
      </c>
      <c r="E78" s="62"/>
      <c r="F78" s="62"/>
      <c r="G78" s="62"/>
      <c r="H78" s="62"/>
      <c r="I78" s="62"/>
      <c r="J78" s="62">
        <v>300</v>
      </c>
      <c r="K78" s="62"/>
      <c r="L78" s="32"/>
      <c r="M78" s="62"/>
      <c r="N78" s="51"/>
      <c r="O78" s="56"/>
      <c r="P78" s="56"/>
      <c r="Q78" s="56"/>
      <c r="R78" s="56"/>
    </row>
    <row r="79" spans="1:18" s="5" customFormat="1">
      <c r="A79" s="23"/>
      <c r="B79" s="35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</sheetData>
  <mergeCells count="19">
    <mergeCell ref="Q3:Q6"/>
    <mergeCell ref="R3:R6"/>
    <mergeCell ref="A8:B8"/>
    <mergeCell ref="A9:B9"/>
    <mergeCell ref="D4:E5"/>
    <mergeCell ref="F5:G5"/>
    <mergeCell ref="H5:I5"/>
    <mergeCell ref="J5:K5"/>
    <mergeCell ref="L5:M5"/>
    <mergeCell ref="O3:O6"/>
    <mergeCell ref="P3:P6"/>
    <mergeCell ref="N3:N6"/>
    <mergeCell ref="F4:M4"/>
    <mergeCell ref="D3:M3"/>
    <mergeCell ref="N40:N44"/>
    <mergeCell ref="C1:M1"/>
    <mergeCell ref="C3:C6"/>
    <mergeCell ref="A3:A6"/>
    <mergeCell ref="B3:B6"/>
  </mergeCells>
  <phoneticPr fontId="0" type="noConversion"/>
  <pageMargins left="0" right="0" top="0" bottom="0" header="0.51181102362204722" footer="0.51181102362204722"/>
  <pageSetup paperSize="9" scale="41" fitToHeight="30" orientation="landscape" r:id="rId1"/>
  <headerFooter alignWithMargins="0"/>
  <rowBreaks count="1" manualBreakCount="1">
    <brk id="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</vt:lpstr>
      <vt:lpstr>'план '!Заголовки_для_печати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2018-04-18T06:55:01Z</cp:lastPrinted>
  <dcterms:created xsi:type="dcterms:W3CDTF">1996-10-08T23:32:33Z</dcterms:created>
  <dcterms:modified xsi:type="dcterms:W3CDTF">2018-04-23T11:21:29Z</dcterms:modified>
</cp:coreProperties>
</file>