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5" windowHeight="1065" activeTab="0"/>
  </bookViews>
  <sheets>
    <sheet name="Локальная смета 15 граф" sheetId="1" r:id="rId1"/>
    <sheet name="Source" sheetId="2" r:id="rId2"/>
    <sheet name="SmtRes" sheetId="3" r:id="rId3"/>
    <sheet name="EtalonRes" sheetId="4" r:id="rId4"/>
    <sheet name="ClcRes" sheetId="5" r:id="rId5"/>
  </sheets>
  <definedNames>
    <definedName name="a01_СС_Титул_pre_rep">'Локальная смета 15 граф'!$A$1:$O$33</definedName>
    <definedName name="a02_СС_Шапка_pre_rep">'Локальная смета 15 граф'!$A$34:$O$34</definedName>
    <definedName name="a06_СС_Лимитированные_pre_rep">'Локальная смета 15 граф'!$A$66:$O$66</definedName>
    <definedName name="a08_СС_ЗаголовокЛимит_pre_rep">'Локальная смета 15 граф'!$A$51:$O$53</definedName>
    <definedName name="a24_С_ИтогГрафы_pre_rep">'Локальная смета 15 граф'!$A$49:$O$50</definedName>
    <definedName name="a27_С_Концовка_pre_rep">'Локальная смета 15 граф'!$A$67:$O$75</definedName>
    <definedName name="a51_Ст_Строка_pre_rep">'Локальная смета 15 граф'!$A$47:$O$48</definedName>
    <definedName name="_xlnm.Print_Titles" localSheetId="0">'Локальная смета 15 граф'!$34:$34</definedName>
  </definedNames>
  <calcPr fullCalcOnLoad="1"/>
</workbook>
</file>

<file path=xl/sharedStrings.xml><?xml version="1.0" encoding="utf-8"?>
<sst xmlns="http://schemas.openxmlformats.org/spreadsheetml/2006/main" count="905" uniqueCount="212">
  <si>
    <t>Smeta.ru  (495) 974-1589</t>
  </si>
  <si>
    <t>_PS_</t>
  </si>
  <si>
    <t>Smeta.ru</t>
  </si>
  <si>
    <t>МО "ОКС" Бутурлиновского р-на  Доп. раб. место  FStS-0026870</t>
  </si>
  <si>
    <t>Новый объект</t>
  </si>
  <si>
    <t>РЕМОНТ крыши  ДК с. Великоархангелькое</t>
  </si>
  <si>
    <t/>
  </si>
  <si>
    <t>Сметные нормы списания</t>
  </si>
  <si>
    <t>Коды ценников</t>
  </si>
  <si>
    <t>ТЕР Воронеж</t>
  </si>
  <si>
    <t>Типовой расчёт для норм 2001 года  МДС 81.33-2004 и МДС 81.25-99 без параметров</t>
  </si>
  <si>
    <t>ВОРОНЕЖ</t>
  </si>
  <si>
    <t>ТЕР-ВОРОНЕЖ</t>
  </si>
  <si>
    <t>Новая локальная смета</t>
  </si>
  <si>
    <t>Ремонт крыши Сельского дома культуры с. Великоархангельское</t>
  </si>
  <si>
    <t>{909DA696-1569-4550-926A-907F4D61C4FD}</t>
  </si>
  <si>
    <t>1</t>
  </si>
  <si>
    <t>15-04-031-2</t>
  </si>
  <si>
    <t>Окраска кровли за 2 раза</t>
  </si>
  <si>
    <t>100 м2</t>
  </si>
  <si>
    <t>Общестроительные работы</t>
  </si>
  <si>
    <t>Отделочные работы</t>
  </si>
  <si>
    <t>15</t>
  </si>
  <si>
    <t>01. Покрытие полов лаком (нормы 1, 2). 02. Hанесение клейстера на поверхность стен и полов (нормы 3, 4). 03. Оклейка тканями (нормы 3, 4). 04. Огнезащитная пропитка текстильных покрытий (норма 5).</t>
  </si>
  <si>
    <t>2</t>
  </si>
  <si>
    <t>101-1795</t>
  </si>
  <si>
    <t>Краска БТ-177 серебристая</t>
  </si>
  <si>
    <t>т</t>
  </si>
  <si>
    <t>Материалы</t>
  </si>
  <si>
    <t>Материалы, изделия и конструкции</t>
  </si>
  <si>
    <t>материалы</t>
  </si>
  <si>
    <t>3</t>
  </si>
  <si>
    <t>46-04-008-2</t>
  </si>
  <si>
    <t>Разборка покрытий кровель из листовой стали</t>
  </si>
  <si>
    <t>Работы по реконструкции зданий и сооружений (усиление и замена существующих конструкций, разборка и возведение отдельных конструктивных элементов)</t>
  </si>
  <si>
    <t>49</t>
  </si>
  <si>
    <t>01. Снятие материала покрытия. 02. Скатывание рулонных материалов, полученных от разборки (норма 1).</t>
  </si>
  <si>
    <t>4</t>
  </si>
  <si>
    <t>58-27-6</t>
  </si>
  <si>
    <t>Устройство кровли по обрешетке сплошной из стали оцинкованной</t>
  </si>
  <si>
    <t>м2</t>
  </si>
  <si>
    <t>Ремонтно-строительные работы</t>
  </si>
  <si>
    <t>Крыши, кровли</t>
  </si>
  <si>
    <t>58</t>
  </si>
  <si>
    <t>5</t>
  </si>
  <si>
    <t>58-3-1</t>
  </si>
  <si>
    <t>Разборка мелких покрытий и обделок из листовой стали: поясков, сандриков, желобов, отливов, свесов и т.п.</t>
  </si>
  <si>
    <t>100 м</t>
  </si>
  <si>
    <t>100 м труб</t>
  </si>
  <si>
    <t>01. Разборка креплений. 02. Разборка на элементы. 03. Укладка на стройплощадке.</t>
  </si>
  <si>
    <t>6</t>
  </si>
  <si>
    <t>12-01-009-1</t>
  </si>
  <si>
    <t>Устройство желобов настенных</t>
  </si>
  <si>
    <t>Кровли</t>
  </si>
  <si>
    <t>12</t>
  </si>
  <si>
    <t>01. Устройство сплошной опалубки карнизных свесов и покрытие их листовой оцинкованной сталью с заготовкой картин (норма 1). 02. Установка костылей для настенных желобов (норма 1). 03.Заготовка и установка жело-бов с креплением их (нормы 1, 2).</t>
  </si>
  <si>
    <t>7</t>
  </si>
  <si>
    <t>12-01-009-2</t>
  </si>
  <si>
    <t>Устройство желобов подвесных</t>
  </si>
  <si>
    <t>ПЗ</t>
  </si>
  <si>
    <t>Прямые затраты</t>
  </si>
  <si>
    <t>СтМат</t>
  </si>
  <si>
    <t>Стоимость материалов</t>
  </si>
  <si>
    <t>ЭММ</t>
  </si>
  <si>
    <t>Эксплуатация машин</t>
  </si>
  <si>
    <t>ЗПМ</t>
  </si>
  <si>
    <t>ЗП машинистов</t>
  </si>
  <si>
    <t>ОЗП</t>
  </si>
  <si>
    <t>Основная ЗП рабочих</t>
  </si>
  <si>
    <t>ВозврМат</t>
  </si>
  <si>
    <t>Возврат материалов</t>
  </si>
  <si>
    <t>ТрудСтр</t>
  </si>
  <si>
    <t>Трудозатраты строителей</t>
  </si>
  <si>
    <t>ТрудМаш</t>
  </si>
  <si>
    <t>Трудозатраты машинистов</t>
  </si>
  <si>
    <t>ТранспМат</t>
  </si>
  <si>
    <t>Транспорт материалов</t>
  </si>
  <si>
    <t>НР</t>
  </si>
  <si>
    <t>Накладные расходы</t>
  </si>
  <si>
    <t>СмПриб</t>
  </si>
  <si>
    <t>Сметная прибыль</t>
  </si>
  <si>
    <t>ит5</t>
  </si>
  <si>
    <t>Итого по смете в базисном уровне цен</t>
  </si>
  <si>
    <t>ит1</t>
  </si>
  <si>
    <t>Индексы перехода в текущий уровень цен</t>
  </si>
  <si>
    <t>ит2</t>
  </si>
  <si>
    <t>Индекс к основной заработной плате</t>
  </si>
  <si>
    <t>ит3</t>
  </si>
  <si>
    <t>Индекс к эксплуатации машин и механизмов</t>
  </si>
  <si>
    <t>ит4</t>
  </si>
  <si>
    <t>Индекс к стоимости материалов</t>
  </si>
  <si>
    <t>ит6</t>
  </si>
  <si>
    <t>Основная з/п в текущем уровне цен</t>
  </si>
  <si>
    <t>ит7</t>
  </si>
  <si>
    <t>Эксплуатация машин и механизмов в текущем уровне цен</t>
  </si>
  <si>
    <t>ит8</t>
  </si>
  <si>
    <t>Стоимость материалов в текущем уровне цен</t>
  </si>
  <si>
    <t>ит9</t>
  </si>
  <si>
    <t>ит10</t>
  </si>
  <si>
    <t>ит11</t>
  </si>
  <si>
    <t>Итого по смете в текущем уровне цен</t>
  </si>
  <si>
    <t>ит12</t>
  </si>
  <si>
    <t>НДС 18%</t>
  </si>
  <si>
    <t>ит13</t>
  </si>
  <si>
    <t>ВСЕГО</t>
  </si>
  <si>
    <t>1-3.3-36</t>
  </si>
  <si>
    <t>Затраты труда рабочих-строителей (средний разряд 3.3)</t>
  </si>
  <si>
    <t>чел.ч</t>
  </si>
  <si>
    <t>ЧЕЛ.Ч</t>
  </si>
  <si>
    <t>Затраты труда машинистов</t>
  </si>
  <si>
    <t>чел.час</t>
  </si>
  <si>
    <t>031121</t>
  </si>
  <si>
    <t>483583</t>
  </si>
  <si>
    <t>Подъемники мачтовые строительные 0.5 т</t>
  </si>
  <si>
    <t>маш.ч</t>
  </si>
  <si>
    <t>МАШ.Ч</t>
  </si>
  <si>
    <t>400001</t>
  </si>
  <si>
    <t>451114</t>
  </si>
  <si>
    <t>Автомобили бортовые грузоподъемностью до 5 т</t>
  </si>
  <si>
    <t>101-0388</t>
  </si>
  <si>
    <t>Краски масляные земляные МА-0115: мумия, сурик железный</t>
  </si>
  <si>
    <t>101-1757</t>
  </si>
  <si>
    <t>Ветошь</t>
  </si>
  <si>
    <t>кг</t>
  </si>
  <si>
    <t>101-1825</t>
  </si>
  <si>
    <t>Олифа натуральная</t>
  </si>
  <si>
    <t>1-2.0-36</t>
  </si>
  <si>
    <t>Затраты труда рабочих-строителей (средний разряд 2.0)</t>
  </si>
  <si>
    <t>030403</t>
  </si>
  <si>
    <t>483588</t>
  </si>
  <si>
    <t>Лебедки электрические, тяговым усилием 19,62 (2) кH (т)</t>
  </si>
  <si>
    <t>1-5.0-36</t>
  </si>
  <si>
    <t>Затраты труда рабочих-строителей (средний разряд 5.0)</t>
  </si>
  <si>
    <t>101-1875</t>
  </si>
  <si>
    <t>Сталь оцинкованная листовая толщина листа 0.7 мм</t>
  </si>
  <si>
    <t>101-1980</t>
  </si>
  <si>
    <t>Гвозди кровельные оцинкованные</t>
  </si>
  <si>
    <t>030401</t>
  </si>
  <si>
    <t>Лебедки электрические, тяговым усилием до 5,79 (0,59) кH (т)</t>
  </si>
  <si>
    <t>999-9900</t>
  </si>
  <si>
    <t>Строительный мусор</t>
  </si>
  <si>
    <t>1-3.0-36</t>
  </si>
  <si>
    <t>Затраты труда рабочих-строителей (средний разряд 3.0)</t>
  </si>
  <si>
    <t>020129</t>
  </si>
  <si>
    <t>483542</t>
  </si>
  <si>
    <t>Краны башенные при работе на других видах строительства (кроме монтажа технологического оборудования) 8 т</t>
  </si>
  <si>
    <t>021141</t>
  </si>
  <si>
    <t>483511</t>
  </si>
  <si>
    <t>Краны на автомобильном ходу при работе на других видах строительства (кроме магистральных трубопроводов) 10 т</t>
  </si>
  <si>
    <t>101-0173</t>
  </si>
  <si>
    <t>Гвозди проволочные оцинкованные для асбестоцементной кровли 4.5х120 мм</t>
  </si>
  <si>
    <t>101-0195</t>
  </si>
  <si>
    <t>Гвозди толевые круглые 3.0х40 мм</t>
  </si>
  <si>
    <t>101-0788</t>
  </si>
  <si>
    <t>Поковки оцинкованные массой 2.825 кг</t>
  </si>
  <si>
    <t>101-1591</t>
  </si>
  <si>
    <t>Смола каменноугольная для дорожного строительства</t>
  </si>
  <si>
    <t>101-1770</t>
  </si>
  <si>
    <t>Толь с крупнозернистой посыпкой марки ТВК-350</t>
  </si>
  <si>
    <t>102-0121</t>
  </si>
  <si>
    <t>Пиломатериалы хвойных пород. Доски обрезные длиной 2-3.75 м, шириной 75-150 мм, толщиной 44 мм и более III сорта</t>
  </si>
  <si>
    <t>м3</t>
  </si>
  <si>
    <t>01. Заготовка брусков и досок.   02. Установка на место с пробивкой и пригонкой кривой по шаблону.   03. Обмер поверхности.   04. Обшивка фанерой характерного сектора.   05. Разбивка карты.   06. Расчерчивание шаблонов.   07. Заготовка по шаблонам отдельных шашек из кровельной стали.   08. Покрытие кровли готовыми шашками.</t>
  </si>
  <si>
    <t>(наименование стройки)</t>
  </si>
  <si>
    <t xml:space="preserve">Смета в сумме </t>
  </si>
  <si>
    <t>тыс.руб</t>
  </si>
  <si>
    <t>Согласована</t>
  </si>
  <si>
    <t>Утверждена</t>
  </si>
  <si>
    <t xml:space="preserve">Подрядчик </t>
  </si>
  <si>
    <t xml:space="preserve">Заказчик </t>
  </si>
  <si>
    <t>(должность ФИО)</t>
  </si>
  <si>
    <t>"____" __________ 200__ г.</t>
  </si>
  <si>
    <t>ЛОКАЛЬНАЯ СМЕТА №</t>
  </si>
  <si>
    <t>(локальный сметный расчет)</t>
  </si>
  <si>
    <t>на</t>
  </si>
  <si>
    <t>(наименование работ и затрат, наименование объекта)</t>
  </si>
  <si>
    <t>Основание:</t>
  </si>
  <si>
    <t>Сметная стоимость</t>
  </si>
  <si>
    <t>Нормативная трудоемкость</t>
  </si>
  <si>
    <t>чел.-ч</t>
  </si>
  <si>
    <t>Средства на оплату труда</t>
  </si>
  <si>
    <t>Составлена в ценах</t>
  </si>
  <si>
    <t>№ 
п/п</t>
  </si>
  <si>
    <t>Обоснование</t>
  </si>
  <si>
    <t>Наименование</t>
  </si>
  <si>
    <t>Единица измерения</t>
  </si>
  <si>
    <t>Кол-во</t>
  </si>
  <si>
    <t>Стоимость единицы</t>
  </si>
  <si>
    <t>Общая стоимость</t>
  </si>
  <si>
    <t xml:space="preserve">Т/з осн. </t>
  </si>
  <si>
    <t>Всего</t>
  </si>
  <si>
    <t>В том числе</t>
  </si>
  <si>
    <t>раб.</t>
  </si>
  <si>
    <t>Т/з мех.</t>
  </si>
  <si>
    <t>Осн. З/п</t>
  </si>
  <si>
    <t>Эк  Маш.</t>
  </si>
  <si>
    <t>Мат.</t>
  </si>
  <si>
    <t>на ед.</t>
  </si>
  <si>
    <t>з/пл мех.</t>
  </si>
  <si>
    <t>всего.</t>
  </si>
  <si>
    <t>всего</t>
  </si>
  <si>
    <t>Итого по локальной смете</t>
  </si>
  <si>
    <t>Итого по смете</t>
  </si>
  <si>
    <t>Составил</t>
  </si>
  <si>
    <t>[должность, подпись (инициалы, фамилия)]</t>
  </si>
  <si>
    <t>Проверил</t>
  </si>
  <si>
    <t>I  квартал 2010 г.</t>
  </si>
  <si>
    <t>Ремонт крыши Сельского дома культуры села Великоархангельское</t>
  </si>
  <si>
    <t>Инженер МУП "ОКС"</t>
  </si>
  <si>
    <t>Директор МУП "ОКС"</t>
  </si>
  <si>
    <t>Е.Н. Леонтьева</t>
  </si>
  <si>
    <t>С.Н. Божко</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</si>
</sst>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0"/>
  </numFmts>
  <fonts count="14">
    <font>
      <sz val="10"/>
      <name val="Arial"/>
      <family val="0"/>
    </font>
    <font>
      <b/>
      <sz val="10"/>
      <name val="Arial"/>
      <family val="0"/>
    </font>
    <font>
      <i/>
      <sz val="10"/>
      <name val="Arial"/>
      <family val="0"/>
    </font>
    <font>
      <b/>
      <i/>
      <sz val="10"/>
      <name val="Arial"/>
      <family val="0"/>
    </font>
    <font>
      <b/>
      <sz val="10"/>
      <color indexed="12"/>
      <name val="Arial"/>
      <family val="0"/>
    </font>
    <font>
      <b/>
      <sz val="10"/>
      <color indexed="16"/>
      <name val="Arial"/>
      <family val="0"/>
    </font>
    <font>
      <b/>
      <sz val="10"/>
      <color indexed="17"/>
      <name val="Arial"/>
      <family val="0"/>
    </font>
    <font>
      <sz val="8"/>
      <name val="Arial Cyr"/>
      <family val="0"/>
    </font>
    <font>
      <b/>
      <sz val="10"/>
      <name val="Arial Cyr"/>
      <family val="0"/>
    </font>
    <font>
      <b/>
      <sz val="11"/>
      <name val="Arial Cyr"/>
      <family val="0"/>
    </font>
    <font>
      <sz val="9"/>
      <name val="Arial Cyr"/>
      <family val="0"/>
    </font>
    <font>
      <i/>
      <sz val="10"/>
      <name val="Arial Cyr"/>
      <family val="0"/>
    </font>
    <font>
      <sz val="10"/>
      <name val="Arial Cyr"/>
      <family val="0"/>
    </font>
    <font>
      <sz val="8"/>
      <name val="Arial"/>
      <family val="0"/>
    </font>
  </fonts>
  <fills count="2">
    <fill>
      <patternFill/>
    </fill>
    <fill>
      <patternFill patternType="gray125"/>
    </fill>
  </fills>
  <borders count="20">
    <border>
      <left/>
      <right/>
      <top/>
      <bottom/>
      <diagonal/>
    </border>
    <border>
      <left>
        <color indexed="63"/>
      </left>
      <right>
        <color indexed="63"/>
      </right>
      <top>
        <color indexed="63"/>
      </top>
      <bottom style="thin"/>
    </border>
    <border>
      <left style="medium"/>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medium"/>
      <bottom style="mediu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cellStyleXfs>
  <cellXfs count="97">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right"/>
    </xf>
    <xf numFmtId="172" fontId="0" fillId="0" borderId="1" xfId="0" applyNumberFormat="1" applyBorder="1" applyAlignment="1">
      <alignment horizontal="center"/>
    </xf>
    <xf numFmtId="172" fontId="0" fillId="0" borderId="0" xfId="0" applyNumberFormat="1" applyBorder="1" applyAlignment="1">
      <alignment horizontal="center"/>
    </xf>
    <xf numFmtId="0" fontId="8" fillId="0" borderId="0" xfId="0" applyFont="1" applyAlignment="1">
      <alignment horizontal="center"/>
    </xf>
    <xf numFmtId="0" fontId="0" fillId="0" borderId="2" xfId="0" applyBorder="1" applyAlignment="1">
      <alignment horizontal="center" vertical="center" wrapText="1"/>
    </xf>
    <xf numFmtId="0" fontId="0" fillId="0" borderId="3" xfId="0" applyBorder="1" applyAlignment="1">
      <alignment/>
    </xf>
    <xf numFmtId="0" fontId="0" fillId="0" borderId="3" xfId="0" applyBorder="1" applyAlignment="1">
      <alignment horizontal="left"/>
    </xf>
    <xf numFmtId="0" fontId="0" fillId="0" borderId="0" xfId="0" applyAlignment="1">
      <alignment horizontal="center"/>
    </xf>
    <xf numFmtId="49" fontId="0" fillId="0" borderId="0" xfId="0" applyNumberFormat="1" applyAlignment="1">
      <alignment vertical="justify"/>
    </xf>
    <xf numFmtId="0" fontId="7" fillId="0" borderId="4" xfId="0" applyFont="1" applyBorder="1" applyAlignment="1">
      <alignment horizontal="center"/>
    </xf>
    <xf numFmtId="0" fontId="7" fillId="0" borderId="2" xfId="0" applyFont="1" applyBorder="1" applyAlignment="1">
      <alignment horizontal="center"/>
    </xf>
    <xf numFmtId="0" fontId="0" fillId="0" borderId="5" xfId="0" applyBorder="1" applyAlignment="1">
      <alignment horizontal="center" vertical="center" wrapText="1"/>
    </xf>
    <xf numFmtId="0" fontId="7" fillId="0" borderId="6" xfId="0" applyFont="1" applyBorder="1" applyAlignment="1">
      <alignment horizontal="center"/>
    </xf>
    <xf numFmtId="0" fontId="7" fillId="0" borderId="5"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0" fillId="0" borderId="10" xfId="0" applyBorder="1" applyAlignment="1">
      <alignment horizontal="center" vertical="center"/>
    </xf>
    <xf numFmtId="0" fontId="0" fillId="0" borderId="6" xfId="0"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11" xfId="0"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10" fillId="0" borderId="13" xfId="0" applyFont="1" applyBorder="1" applyAlignment="1">
      <alignment horizontal="center"/>
    </xf>
    <xf numFmtId="0" fontId="8" fillId="0" borderId="14"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49" fontId="0" fillId="0" borderId="4" xfId="0" applyNumberFormat="1" applyBorder="1" applyAlignment="1">
      <alignment horizontal="center" vertical="justify"/>
    </xf>
    <xf numFmtId="0" fontId="0" fillId="0" borderId="2" xfId="0" applyNumberFormat="1" applyBorder="1" applyAlignment="1">
      <alignment horizontal="left" vertical="justify" wrapText="1"/>
    </xf>
    <xf numFmtId="49" fontId="0" fillId="0" borderId="15" xfId="0" applyNumberFormat="1" applyBorder="1" applyAlignment="1">
      <alignment horizontal="left" vertical="center" wrapText="1"/>
    </xf>
    <xf numFmtId="0" fontId="0" fillId="0" borderId="2" xfId="0" applyBorder="1" applyAlignment="1">
      <alignment horizontal="right"/>
    </xf>
    <xf numFmtId="0" fontId="0" fillId="0" borderId="4" xfId="0" applyBorder="1" applyAlignment="1">
      <alignment horizontal="right"/>
    </xf>
    <xf numFmtId="2" fontId="0" fillId="0" borderId="2" xfId="0" applyNumberFormat="1" applyBorder="1" applyAlignment="1">
      <alignment horizontal="right"/>
    </xf>
    <xf numFmtId="2" fontId="0" fillId="0" borderId="15" xfId="0" applyNumberFormat="1" applyBorder="1" applyAlignment="1">
      <alignment horizontal="right"/>
    </xf>
    <xf numFmtId="2" fontId="0" fillId="0" borderId="16" xfId="0" applyNumberFormat="1" applyBorder="1" applyAlignment="1">
      <alignment horizontal="right"/>
    </xf>
    <xf numFmtId="0" fontId="0" fillId="0" borderId="2" xfId="0" applyBorder="1" applyAlignment="1">
      <alignment/>
    </xf>
    <xf numFmtId="2" fontId="0" fillId="0" borderId="17" xfId="0" applyNumberFormat="1" applyBorder="1" applyAlignment="1">
      <alignment horizontal="right"/>
    </xf>
    <xf numFmtId="2" fontId="0" fillId="0" borderId="18" xfId="0" applyNumberFormat="1" applyBorder="1" applyAlignment="1">
      <alignment horizontal="right"/>
    </xf>
    <xf numFmtId="0" fontId="0" fillId="0" borderId="13" xfId="0" applyBorder="1" applyAlignment="1">
      <alignment/>
    </xf>
    <xf numFmtId="0" fontId="0" fillId="0" borderId="11" xfId="0" applyBorder="1" applyAlignment="1">
      <alignment/>
    </xf>
    <xf numFmtId="0" fontId="11" fillId="0" borderId="12" xfId="0" applyFont="1" applyBorder="1" applyAlignment="1">
      <alignment horizontal="right"/>
    </xf>
    <xf numFmtId="0" fontId="0" fillId="0" borderId="12" xfId="0" applyBorder="1" applyAlignment="1">
      <alignment/>
    </xf>
    <xf numFmtId="0" fontId="0" fillId="0" borderId="6" xfId="0" applyBorder="1" applyAlignment="1">
      <alignment horizontal="center" vertical="center"/>
    </xf>
    <xf numFmtId="0" fontId="0" fillId="0" borderId="13" xfId="0" applyBorder="1" applyAlignment="1">
      <alignment horizontal="center" vertical="center"/>
    </xf>
    <xf numFmtId="2" fontId="0" fillId="0" borderId="12" xfId="0" applyNumberFormat="1" applyBorder="1" applyAlignment="1">
      <alignment horizontal="right"/>
    </xf>
    <xf numFmtId="0" fontId="0" fillId="0" borderId="11" xfId="0" applyBorder="1" applyAlignment="1">
      <alignment horizontal="right"/>
    </xf>
    <xf numFmtId="2" fontId="0" fillId="0" borderId="13" xfId="0" applyNumberFormat="1" applyBorder="1" applyAlignment="1">
      <alignment horizontal="right"/>
    </xf>
    <xf numFmtId="2" fontId="0" fillId="0" borderId="11" xfId="0" applyNumberFormat="1" applyBorder="1" applyAlignment="1">
      <alignment horizontal="right"/>
    </xf>
    <xf numFmtId="0" fontId="8" fillId="0" borderId="2" xfId="0" applyFont="1" applyFill="1" applyBorder="1" applyAlignment="1">
      <alignment/>
    </xf>
    <xf numFmtId="2" fontId="8" fillId="0" borderId="2" xfId="0" applyNumberFormat="1" applyFont="1" applyFill="1" applyBorder="1" applyAlignment="1">
      <alignment horizontal="right"/>
    </xf>
    <xf numFmtId="2" fontId="8" fillId="0" borderId="18" xfId="0" applyNumberFormat="1" applyFont="1" applyFill="1" applyBorder="1" applyAlignment="1">
      <alignment horizontal="right"/>
    </xf>
    <xf numFmtId="0" fontId="0" fillId="0" borderId="18" xfId="0" applyBorder="1" applyAlignment="1">
      <alignment/>
    </xf>
    <xf numFmtId="0" fontId="8" fillId="0" borderId="11" xfId="0" applyFont="1" applyFill="1" applyBorder="1" applyAlignment="1">
      <alignment/>
    </xf>
    <xf numFmtId="2" fontId="8" fillId="0" borderId="11" xfId="0" applyNumberFormat="1" applyFont="1" applyFill="1" applyBorder="1" applyAlignment="1">
      <alignment horizontal="right"/>
    </xf>
    <xf numFmtId="2" fontId="8" fillId="0" borderId="16" xfId="0" applyNumberFormat="1" applyFont="1" applyFill="1" applyBorder="1" applyAlignment="1">
      <alignment horizontal="right"/>
    </xf>
    <xf numFmtId="0" fontId="8" fillId="0" borderId="0" xfId="0" applyFont="1" applyAlignment="1">
      <alignment horizontal="left"/>
    </xf>
    <xf numFmtId="0" fontId="12" fillId="0" borderId="0" xfId="0" applyFont="1" applyAlignment="1">
      <alignment/>
    </xf>
    <xf numFmtId="2" fontId="8" fillId="0" borderId="0" xfId="0" applyNumberFormat="1" applyFont="1" applyAlignment="1">
      <alignment horizontal="right"/>
    </xf>
    <xf numFmtId="0" fontId="0" fillId="0" borderId="0" xfId="0" applyBorder="1" applyAlignment="1">
      <alignment horizontal="right"/>
    </xf>
    <xf numFmtId="0" fontId="7" fillId="0" borderId="0" xfId="0" applyFont="1" applyBorder="1" applyAlignment="1">
      <alignment horizontal="center"/>
    </xf>
    <xf numFmtId="0" fontId="0" fillId="0" borderId="0" xfId="0" applyAlignment="1">
      <alignment/>
    </xf>
    <xf numFmtId="0" fontId="7" fillId="0" borderId="19" xfId="0" applyFont="1" applyBorder="1" applyAlignment="1">
      <alignment horizontal="center"/>
    </xf>
    <xf numFmtId="0" fontId="0" fillId="0" borderId="3" xfId="0" applyBorder="1" applyAlignment="1">
      <alignment horizontal="right"/>
    </xf>
    <xf numFmtId="0" fontId="8" fillId="0" borderId="0" xfId="0" applyFont="1" applyFill="1" applyAlignment="1">
      <alignment horizontal="left"/>
    </xf>
    <xf numFmtId="0" fontId="8" fillId="0" borderId="0" xfId="0" applyFont="1" applyAlignment="1">
      <alignment horizontal="left"/>
    </xf>
    <xf numFmtId="49" fontId="8" fillId="0" borderId="0" xfId="0" applyNumberFormat="1" applyFont="1" applyAlignment="1">
      <alignment horizontal="left"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5" xfId="0" applyBorder="1" applyAlignment="1">
      <alignment horizontal="center" vertical="center" wrapText="1"/>
    </xf>
    <xf numFmtId="0" fontId="0" fillId="0" borderId="11" xfId="0" applyBorder="1" applyAlignment="1">
      <alignment horizontal="center" vertical="center" wrapText="1"/>
    </xf>
    <xf numFmtId="172" fontId="8" fillId="0" borderId="3" xfId="0" applyNumberFormat="1" applyFont="1" applyBorder="1" applyAlignment="1" quotePrefix="1">
      <alignment horizontal="center"/>
    </xf>
    <xf numFmtId="172" fontId="8" fillId="0" borderId="3" xfId="0" applyNumberFormat="1" applyFont="1" applyBorder="1" applyAlignment="1">
      <alignment horizontal="center"/>
    </xf>
    <xf numFmtId="0" fontId="8" fillId="0" borderId="8" xfId="0" applyFont="1" applyBorder="1" applyAlignment="1">
      <alignment horizontal="center"/>
    </xf>
    <xf numFmtId="172" fontId="8" fillId="0" borderId="8" xfId="0" applyNumberFormat="1" applyFont="1" applyBorder="1" applyAlignment="1">
      <alignment horizontal="center"/>
    </xf>
    <xf numFmtId="0" fontId="0" fillId="0" borderId="0" xfId="0" applyAlignment="1">
      <alignment horizontal="center"/>
    </xf>
    <xf numFmtId="49" fontId="0" fillId="0" borderId="3" xfId="0" applyNumberFormat="1" applyBorder="1" applyAlignment="1">
      <alignment horizontal="center" shrinkToFit="1"/>
    </xf>
    <xf numFmtId="49" fontId="0" fillId="0" borderId="0" xfId="0" applyNumberFormat="1" applyAlignment="1">
      <alignment horizontal="left" vertical="justify" wrapText="1"/>
    </xf>
    <xf numFmtId="0" fontId="9" fillId="0" borderId="0" xfId="0" applyFont="1" applyAlignment="1">
      <alignment horizontal="center"/>
    </xf>
    <xf numFmtId="0" fontId="0" fillId="0" borderId="3" xfId="0" applyBorder="1" applyAlignment="1">
      <alignment horizontal="left"/>
    </xf>
    <xf numFmtId="0" fontId="8" fillId="0" borderId="0" xfId="0" applyFont="1" applyAlignment="1">
      <alignment horizontal="center"/>
    </xf>
    <xf numFmtId="0" fontId="0" fillId="0" borderId="0" xfId="0" applyAlignment="1">
      <alignment horizontal="right"/>
    </xf>
    <xf numFmtId="0" fontId="0" fillId="0" borderId="3" xfId="0" applyBorder="1" applyAlignment="1">
      <alignment horizontal="center"/>
    </xf>
    <xf numFmtId="172" fontId="0" fillId="0" borderId="1" xfId="0" applyNumberFormat="1" applyBorder="1" applyAlignment="1" quotePrefix="1">
      <alignment horizontal="center"/>
    </xf>
    <xf numFmtId="172" fontId="0" fillId="0" borderId="1" xfId="0" applyNumberForma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4"/>
  <sheetViews>
    <sheetView showGridLines="0" tabSelected="1" zoomScale="101" zoomScaleNormal="101" workbookViewId="0" topLeftCell="A7">
      <selection activeCell="B64" sqref="B64:F64"/>
    </sheetView>
  </sheetViews>
  <sheetFormatPr defaultColWidth="9.140625" defaultRowHeight="12.75"/>
  <cols>
    <col min="1" max="1" width="6.00390625" style="0" customWidth="1"/>
    <col min="2" max="2" width="14.00390625" style="0" customWidth="1"/>
    <col min="3" max="3" width="45.140625" style="0" customWidth="1"/>
    <col min="4" max="4" width="11.8515625" style="0" customWidth="1"/>
    <col min="6" max="6" width="8.421875" style="0" customWidth="1"/>
    <col min="7" max="7" width="8.28125" style="0" customWidth="1"/>
    <col min="8" max="8" width="9.7109375" style="0" customWidth="1"/>
    <col min="9" max="9" width="8.421875" style="0" customWidth="1"/>
    <col min="10" max="12" width="11.28125" style="0" customWidth="1"/>
    <col min="13" max="13" width="10.421875" style="0" customWidth="1"/>
    <col min="14" max="14" width="9.00390625" style="0" customWidth="1"/>
  </cols>
  <sheetData>
    <row r="1" ht="12.75">
      <c r="A1" s="67"/>
    </row>
    <row r="3" spans="1:15" ht="13.5" thickBot="1">
      <c r="A3" s="94" t="s">
        <v>207</v>
      </c>
      <c r="B3" s="94"/>
      <c r="C3" s="94"/>
      <c r="D3" s="94"/>
      <c r="E3" s="94"/>
      <c r="F3" s="94"/>
      <c r="G3" s="94"/>
      <c r="H3" s="94"/>
      <c r="I3" s="94"/>
      <c r="J3" s="94"/>
      <c r="K3" s="94"/>
      <c r="L3" s="94"/>
      <c r="M3" s="94"/>
      <c r="N3" s="94"/>
      <c r="O3" s="94"/>
    </row>
    <row r="4" spans="1:15" ht="12.75">
      <c r="A4" s="68" t="s">
        <v>163</v>
      </c>
      <c r="B4" s="68"/>
      <c r="C4" s="68"/>
      <c r="D4" s="68"/>
      <c r="E4" s="68"/>
      <c r="F4" s="68"/>
      <c r="G4" s="68"/>
      <c r="H4" s="68"/>
      <c r="I4" s="68"/>
      <c r="J4" s="68"/>
      <c r="K4" s="68"/>
      <c r="L4" s="68"/>
      <c r="M4" s="68"/>
      <c r="N4" s="68"/>
      <c r="O4" s="68"/>
    </row>
    <row r="6" spans="1:15" ht="12.75">
      <c r="A6" s="93" t="s">
        <v>164</v>
      </c>
      <c r="B6" s="93"/>
      <c r="C6" s="5">
        <f>(Source!F57/1000)</f>
        <v>261.68307</v>
      </c>
      <c r="D6" s="6"/>
      <c r="E6" t="s">
        <v>165</v>
      </c>
      <c r="F6" s="93" t="s">
        <v>164</v>
      </c>
      <c r="G6" s="93"/>
      <c r="H6" s="95">
        <f>C6</f>
        <v>261.68307</v>
      </c>
      <c r="I6" s="96"/>
      <c r="J6" s="96"/>
      <c r="K6" s="96"/>
      <c r="L6" s="96"/>
      <c r="M6" s="96"/>
      <c r="N6" s="96"/>
      <c r="O6" t="s">
        <v>165</v>
      </c>
    </row>
    <row r="8" spans="3:14" ht="12.75">
      <c r="C8" s="7" t="s">
        <v>166</v>
      </c>
      <c r="D8" s="7"/>
      <c r="I8" s="92" t="s">
        <v>167</v>
      </c>
      <c r="J8" s="92"/>
      <c r="K8" s="92"/>
      <c r="L8" s="92"/>
      <c r="M8" s="92"/>
      <c r="N8" s="92"/>
    </row>
    <row r="10" spans="1:15" ht="13.5" thickBot="1">
      <c r="A10" s="93" t="s">
        <v>168</v>
      </c>
      <c r="B10" s="93"/>
      <c r="C10" s="9">
        <f>(Source!AS12)</f>
      </c>
      <c r="D10" s="9"/>
      <c r="E10" s="69">
        <f>(Source!M12)</f>
      </c>
      <c r="F10" s="69"/>
      <c r="G10" s="4" t="s">
        <v>169</v>
      </c>
      <c r="H10" s="91">
        <f>(Source!AR12)</f>
      </c>
      <c r="I10" s="91"/>
      <c r="J10" s="91"/>
      <c r="K10" s="10"/>
      <c r="L10" s="10"/>
      <c r="M10" s="10"/>
      <c r="N10" s="69">
        <f>(Source!L12)</f>
      </c>
      <c r="O10" s="69"/>
    </row>
    <row r="11" spans="3:15" ht="12.75">
      <c r="C11" s="68" t="s">
        <v>170</v>
      </c>
      <c r="D11" s="68"/>
      <c r="E11" s="68"/>
      <c r="F11" s="68"/>
      <c r="H11" s="68" t="s">
        <v>170</v>
      </c>
      <c r="I11" s="68"/>
      <c r="J11" s="68"/>
      <c r="K11" s="68"/>
      <c r="L11" s="68"/>
      <c r="M11" s="68"/>
      <c r="N11" s="68"/>
      <c r="O11" s="68"/>
    </row>
    <row r="13" spans="8:13" ht="12.75">
      <c r="H13" s="87" t="s">
        <v>171</v>
      </c>
      <c r="I13" s="87"/>
      <c r="J13" s="87"/>
      <c r="K13" s="11"/>
      <c r="L13" s="11"/>
      <c r="M13" s="11"/>
    </row>
    <row r="15" spans="5:15" ht="15.75" thickBot="1">
      <c r="E15" s="90" t="s">
        <v>172</v>
      </c>
      <c r="F15" s="90"/>
      <c r="G15" s="90"/>
      <c r="H15" s="91"/>
      <c r="I15" s="91"/>
      <c r="J15" s="91"/>
      <c r="K15" s="91"/>
      <c r="L15" s="91"/>
      <c r="M15" s="91"/>
      <c r="N15" s="91"/>
      <c r="O15" s="91"/>
    </row>
    <row r="16" spans="5:7" ht="12.75">
      <c r="E16" s="87" t="s">
        <v>173</v>
      </c>
      <c r="F16" s="87"/>
      <c r="G16" s="87"/>
    </row>
    <row r="18" spans="1:15" ht="13.5" thickBot="1">
      <c r="A18" t="s">
        <v>174</v>
      </c>
      <c r="B18" s="88" t="s">
        <v>207</v>
      </c>
      <c r="C18" s="88"/>
      <c r="D18" s="88"/>
      <c r="E18" s="88"/>
      <c r="F18" s="88"/>
      <c r="G18" s="88"/>
      <c r="H18" s="88"/>
      <c r="I18" s="88"/>
      <c r="J18" s="88"/>
      <c r="K18" s="88"/>
      <c r="L18" s="88"/>
      <c r="M18" s="88"/>
      <c r="N18" s="88"/>
      <c r="O18" s="88"/>
    </row>
    <row r="19" spans="2:15" ht="12.75">
      <c r="B19" s="68" t="s">
        <v>175</v>
      </c>
      <c r="C19" s="68"/>
      <c r="D19" s="68"/>
      <c r="E19" s="68"/>
      <c r="F19" s="68"/>
      <c r="G19" s="68"/>
      <c r="H19" s="68"/>
      <c r="I19" s="68"/>
      <c r="J19" s="68"/>
      <c r="K19" s="68"/>
      <c r="L19" s="68"/>
      <c r="M19" s="68"/>
      <c r="N19" s="68"/>
      <c r="O19" s="68"/>
    </row>
    <row r="21" spans="2:15" ht="12.75">
      <c r="B21" s="12" t="s">
        <v>176</v>
      </c>
      <c r="C21" s="89">
        <f>(Source!J20)</f>
      </c>
      <c r="D21" s="89"/>
      <c r="E21" s="89"/>
      <c r="F21" s="89"/>
      <c r="G21" s="89"/>
      <c r="H21" s="89"/>
      <c r="I21" s="89"/>
      <c r="J21" s="89"/>
      <c r="K21" s="89"/>
      <c r="L21" s="89"/>
      <c r="M21" s="89"/>
      <c r="N21" s="89"/>
      <c r="O21" s="89"/>
    </row>
    <row r="23" spans="3:8" ht="13.5" thickBot="1">
      <c r="C23" t="s">
        <v>177</v>
      </c>
      <c r="E23" s="83">
        <f>C6</f>
        <v>261.68307</v>
      </c>
      <c r="F23" s="84"/>
      <c r="G23" s="84"/>
      <c r="H23" t="s">
        <v>165</v>
      </c>
    </row>
    <row r="24" spans="3:8" ht="13.5" thickBot="1">
      <c r="C24" t="s">
        <v>178</v>
      </c>
      <c r="E24" s="85">
        <f>(Source!F40)</f>
        <v>327.58299999999997</v>
      </c>
      <c r="F24" s="85"/>
      <c r="G24" s="85"/>
      <c r="H24" t="s">
        <v>179</v>
      </c>
    </row>
    <row r="25" spans="3:8" ht="13.5" thickBot="1">
      <c r="C25" t="s">
        <v>180</v>
      </c>
      <c r="E25" s="86">
        <f>(Source!F38/1000)</f>
        <v>3.00894</v>
      </c>
      <c r="F25" s="86"/>
      <c r="G25" s="86"/>
      <c r="H25" t="s">
        <v>165</v>
      </c>
    </row>
    <row r="27" spans="1:3" ht="12.75">
      <c r="A27" s="87" t="s">
        <v>181</v>
      </c>
      <c r="B27" s="87"/>
      <c r="C27" t="s">
        <v>206</v>
      </c>
    </row>
    <row r="28" ht="13.5" thickBot="1"/>
    <row r="29" spans="1:15" ht="13.5" thickBot="1">
      <c r="A29" s="8" t="s">
        <v>182</v>
      </c>
      <c r="B29" s="8" t="s">
        <v>183</v>
      </c>
      <c r="C29" s="8" t="s">
        <v>184</v>
      </c>
      <c r="D29" s="8" t="s">
        <v>185</v>
      </c>
      <c r="E29" s="73" t="s">
        <v>186</v>
      </c>
      <c r="F29" s="76" t="s">
        <v>187</v>
      </c>
      <c r="G29" s="77"/>
      <c r="H29" s="77"/>
      <c r="I29" s="78"/>
      <c r="J29" s="79" t="s">
        <v>188</v>
      </c>
      <c r="K29" s="80"/>
      <c r="L29" s="80"/>
      <c r="M29" s="80"/>
      <c r="N29" s="13" t="s">
        <v>189</v>
      </c>
      <c r="O29" s="14"/>
    </row>
    <row r="30" spans="1:15" ht="13.5" thickBot="1">
      <c r="A30" s="74"/>
      <c r="B30" s="81"/>
      <c r="C30" s="81"/>
      <c r="D30" s="81"/>
      <c r="E30" s="74"/>
      <c r="F30" s="73" t="s">
        <v>190</v>
      </c>
      <c r="G30" s="18" t="s">
        <v>191</v>
      </c>
      <c r="H30" s="19"/>
      <c r="I30" s="20"/>
      <c r="J30" s="74" t="s">
        <v>190</v>
      </c>
      <c r="K30" s="18" t="s">
        <v>191</v>
      </c>
      <c r="L30" s="19"/>
      <c r="M30" s="20"/>
      <c r="N30" s="16" t="s">
        <v>192</v>
      </c>
      <c r="O30" s="17" t="s">
        <v>193</v>
      </c>
    </row>
    <row r="31" spans="1:15" ht="12.75">
      <c r="A31" s="74"/>
      <c r="B31" s="81"/>
      <c r="C31" s="81"/>
      <c r="D31" s="81"/>
      <c r="E31" s="74"/>
      <c r="F31" s="49"/>
      <c r="G31" s="17" t="s">
        <v>194</v>
      </c>
      <c r="H31" s="21" t="s">
        <v>195</v>
      </c>
      <c r="I31" s="15" t="s">
        <v>196</v>
      </c>
      <c r="J31" s="49"/>
      <c r="K31" s="17" t="s">
        <v>194</v>
      </c>
      <c r="L31" s="21" t="s">
        <v>195</v>
      </c>
      <c r="M31" s="22" t="s">
        <v>196</v>
      </c>
      <c r="N31" s="16" t="s">
        <v>197</v>
      </c>
      <c r="O31" s="17" t="s">
        <v>197</v>
      </c>
    </row>
    <row r="32" spans="1:15" ht="12.75">
      <c r="A32" s="74"/>
      <c r="B32" s="81"/>
      <c r="C32" s="81"/>
      <c r="D32" s="81"/>
      <c r="E32" s="74"/>
      <c r="F32" s="49"/>
      <c r="G32" s="23"/>
      <c r="H32" s="21" t="s">
        <v>198</v>
      </c>
      <c r="I32" s="15"/>
      <c r="J32" s="49"/>
      <c r="K32" s="23"/>
      <c r="L32" s="21" t="s">
        <v>198</v>
      </c>
      <c r="M32" s="24"/>
      <c r="N32" s="16" t="s">
        <v>199</v>
      </c>
      <c r="O32" s="17" t="s">
        <v>200</v>
      </c>
    </row>
    <row r="33" spans="1:15" ht="13.5" thickBot="1">
      <c r="A33" s="75"/>
      <c r="B33" s="82"/>
      <c r="C33" s="82"/>
      <c r="D33" s="82"/>
      <c r="E33" s="75"/>
      <c r="F33" s="50"/>
      <c r="G33" s="26"/>
      <c r="H33" s="27"/>
      <c r="I33" s="25"/>
      <c r="J33" s="50"/>
      <c r="K33" s="26"/>
      <c r="L33" s="28"/>
      <c r="M33" s="29"/>
      <c r="N33" s="30"/>
      <c r="O33" s="26"/>
    </row>
    <row r="34" spans="1:15" ht="13.5" thickBot="1">
      <c r="A34" s="31">
        <v>1</v>
      </c>
      <c r="B34" s="31">
        <v>2</v>
      </c>
      <c r="C34" s="31">
        <v>3</v>
      </c>
      <c r="D34" s="31">
        <v>4</v>
      </c>
      <c r="E34" s="31">
        <v>5</v>
      </c>
      <c r="F34" s="31">
        <v>6</v>
      </c>
      <c r="G34" s="32">
        <v>7</v>
      </c>
      <c r="H34" s="31">
        <v>8</v>
      </c>
      <c r="I34" s="31">
        <v>9</v>
      </c>
      <c r="J34" s="31">
        <v>10</v>
      </c>
      <c r="K34" s="32">
        <v>11</v>
      </c>
      <c r="L34" s="31">
        <v>12</v>
      </c>
      <c r="M34" s="31">
        <v>13</v>
      </c>
      <c r="N34" s="32">
        <v>14</v>
      </c>
      <c r="O34" s="33">
        <v>15</v>
      </c>
    </row>
    <row r="35" spans="1:15" ht="12.75">
      <c r="A35" s="34" t="str">
        <f>(Source!E24)</f>
        <v>1</v>
      </c>
      <c r="B35" s="35" t="str">
        <f>(CONCATENATE(Source!F24,"           "&amp;IF(Source!DC64000&lt;&gt;""," ПЗ"&amp;Source!DC64000,"")&amp;IF(Source!DD64000&lt;&gt;""," СтМат"&amp;Source!DD64000,"")&amp;IF(Source!DE64000&lt;&gt;""," ЭММ"&amp;Source!DE64000,"")&amp;IF(Source!DF64000&lt;&gt;""," ЗПМ"&amp;Source!DF64000,"")&amp;IF(Source!DG64000&lt;&gt;""," ОЗП"&amp;Source!DG64000,"")&amp;IF(Source!DH64000&lt;&gt;""," ВозврМат"&amp;Source!DH64000,"")&amp;IF(Source!DI64000&lt;&gt;""," ТрудСтр"&amp;Source!DI64000,"")&amp;IF(Source!DJ64000&lt;&gt;""," ТрудМаш"&amp;Source!DJ64000,"")&amp;IF(Source!DK64000&lt;&gt;""," ТранспМат"&amp;Source!DK64000,"")))</f>
        <v>15-04-031-2           </v>
      </c>
      <c r="C35" s="36" t="str">
        <f>(Source!G24)</f>
        <v>Окраска кровли за 2 раза</v>
      </c>
      <c r="D35" s="37" t="str">
        <f>(Source!H24)</f>
        <v>100 м2</v>
      </c>
      <c r="E35" s="38">
        <f>(Source!I24)</f>
        <v>12</v>
      </c>
      <c r="F35" s="39">
        <f>(Source!AB24)</f>
        <v>248.47</v>
      </c>
      <c r="G35" s="40">
        <f>(Source!AF24)</f>
        <v>84.6</v>
      </c>
      <c r="H35" s="41">
        <f>(Source!AD24)</f>
        <v>3.85</v>
      </c>
      <c r="I35" s="42">
        <f>(Source!AC24)</f>
        <v>160.02</v>
      </c>
      <c r="J35" s="40">
        <f>(Source!O24)</f>
        <v>2981.64</v>
      </c>
      <c r="K35" s="40">
        <f>(Source!S24)</f>
        <v>1015.2</v>
      </c>
      <c r="L35" s="43">
        <f>(Source!Q24)</f>
        <v>46.2</v>
      </c>
      <c r="M35" s="39">
        <f>(Source!P24)</f>
        <v>1920.24</v>
      </c>
      <c r="N35" s="44">
        <f>(Source!AH24)</f>
        <v>10.12</v>
      </c>
      <c r="O35" s="41">
        <f>(Source!AI24)</f>
        <v>0.05</v>
      </c>
    </row>
    <row r="36" spans="1:15" ht="13.5" thickBot="1">
      <c r="A36" s="45"/>
      <c r="B36" s="46"/>
      <c r="C36" s="47"/>
      <c r="D36" s="47"/>
      <c r="E36" s="45"/>
      <c r="F36" s="46"/>
      <c r="G36" s="48"/>
      <c r="H36" s="51">
        <f>(Source!AE24)</f>
        <v>0.52</v>
      </c>
      <c r="I36" s="52"/>
      <c r="J36" s="48"/>
      <c r="K36" s="51"/>
      <c r="L36" s="53">
        <f>(Source!R24)</f>
        <v>6.24</v>
      </c>
      <c r="M36" s="46"/>
      <c r="N36" s="54">
        <f>(Source!U24)</f>
        <v>121.44</v>
      </c>
      <c r="O36" s="51">
        <f>(Source!V24)</f>
        <v>0.6</v>
      </c>
    </row>
    <row r="37" spans="1:15" ht="12.75">
      <c r="A37" s="34" t="str">
        <f>(Source!E25)</f>
        <v>2</v>
      </c>
      <c r="B37" s="35" t="str">
        <f>(CONCATENATE(Source!F25,"           "&amp;IF(Source!DC64000&lt;&gt;""," ПЗ"&amp;Source!DC64000,"")&amp;IF(Source!DD64000&lt;&gt;""," СтМат"&amp;Source!DD64000,"")&amp;IF(Source!DE64000&lt;&gt;""," ЭММ"&amp;Source!DE64000,"")&amp;IF(Source!DF64000&lt;&gt;""," ЗПМ"&amp;Source!DF64000,"")&amp;IF(Source!DG64000&lt;&gt;""," ОЗП"&amp;Source!DG64000,"")&amp;IF(Source!DH64000&lt;&gt;""," ВозврМат"&amp;Source!DH64000,"")&amp;IF(Source!DI64000&lt;&gt;""," ТрудСтр"&amp;Source!DI64000,"")&amp;IF(Source!DJ64000&lt;&gt;""," ТрудМаш"&amp;Source!DJ64000,"")&amp;IF(Source!DK64000&lt;&gt;""," ТранспМат"&amp;Source!DK64000,"")))</f>
        <v>101-1795           </v>
      </c>
      <c r="C37" s="36" t="str">
        <f>(Source!G25)</f>
        <v>Краска БТ-177 серебристая</v>
      </c>
      <c r="D37" s="37" t="str">
        <f>(Source!H25)</f>
        <v>т</v>
      </c>
      <c r="E37" s="38">
        <f>(Source!I25)</f>
        <v>0.39</v>
      </c>
      <c r="F37" s="39">
        <f>(Source!AB25)</f>
        <v>18760</v>
      </c>
      <c r="G37" s="40">
        <f>(Source!AF25)</f>
        <v>0</v>
      </c>
      <c r="H37" s="41">
        <f>(Source!AD25)</f>
        <v>0</v>
      </c>
      <c r="I37" s="42">
        <f>(Source!AC25)</f>
        <v>18760</v>
      </c>
      <c r="J37" s="40">
        <f>(Source!O25)</f>
        <v>7316.4</v>
      </c>
      <c r="K37" s="40">
        <f>(Source!S25)</f>
        <v>0</v>
      </c>
      <c r="L37" s="43">
        <f>(Source!Q25)</f>
        <v>0</v>
      </c>
      <c r="M37" s="39">
        <f>(Source!P25)</f>
        <v>7316.4</v>
      </c>
      <c r="N37" s="44">
        <f>(Source!AH25)</f>
        <v>0</v>
      </c>
      <c r="O37" s="41">
        <f>(Source!AI25)</f>
        <v>0</v>
      </c>
    </row>
    <row r="38" spans="1:15" ht="13.5" thickBot="1">
      <c r="A38" s="45"/>
      <c r="B38" s="46"/>
      <c r="C38" s="47"/>
      <c r="D38" s="47"/>
      <c r="E38" s="45"/>
      <c r="F38" s="46"/>
      <c r="G38" s="48"/>
      <c r="H38" s="51">
        <f>(Source!AE25)</f>
        <v>0</v>
      </c>
      <c r="I38" s="52"/>
      <c r="J38" s="48"/>
      <c r="K38" s="51"/>
      <c r="L38" s="53">
        <f>(Source!R25)</f>
        <v>0</v>
      </c>
      <c r="M38" s="46"/>
      <c r="N38" s="54">
        <f>(Source!U25)</f>
        <v>0</v>
      </c>
      <c r="O38" s="51">
        <f>(Source!V25)</f>
        <v>0</v>
      </c>
    </row>
    <row r="39" spans="1:15" ht="12.75">
      <c r="A39" s="34" t="str">
        <f>(Source!E26)</f>
        <v>3</v>
      </c>
      <c r="B39" s="35" t="str">
        <f>(CONCATENATE(Source!F26,"           "&amp;IF(Source!DC64000&lt;&gt;""," ПЗ"&amp;Source!DC64000,"")&amp;IF(Source!DD64000&lt;&gt;""," СтМат"&amp;Source!DD64000,"")&amp;IF(Source!DE64000&lt;&gt;""," ЭММ"&amp;Source!DE64000,"")&amp;IF(Source!DF64000&lt;&gt;""," ЗПМ"&amp;Source!DF64000,"")&amp;IF(Source!DG64000&lt;&gt;""," ОЗП"&amp;Source!DG64000,"")&amp;IF(Source!DH64000&lt;&gt;""," ВозврМат"&amp;Source!DH64000,"")&amp;IF(Source!DI64000&lt;&gt;""," ТрудСтр"&amp;Source!DI64000,"")&amp;IF(Source!DJ64000&lt;&gt;""," ТрудМаш"&amp;Source!DJ64000,"")&amp;IF(Source!DK64000&lt;&gt;""," ТранспМат"&amp;Source!DK64000,"")))</f>
        <v>46-04-008-2           </v>
      </c>
      <c r="C39" s="36" t="str">
        <f>(Source!G26)</f>
        <v>Разборка покрытий кровель из листовой стали</v>
      </c>
      <c r="D39" s="37" t="str">
        <f>(Source!H26)</f>
        <v>100 м2</v>
      </c>
      <c r="E39" s="38">
        <f>(Source!I26)</f>
        <v>0.35</v>
      </c>
      <c r="F39" s="39">
        <f>(Source!AB26)</f>
        <v>71.14</v>
      </c>
      <c r="G39" s="40">
        <f>(Source!AF26)</f>
        <v>63.66</v>
      </c>
      <c r="H39" s="41">
        <f>(Source!AD26)</f>
        <v>7.48</v>
      </c>
      <c r="I39" s="42">
        <f>(Source!AC26)</f>
        <v>0</v>
      </c>
      <c r="J39" s="40">
        <f>(Source!O26)</f>
        <v>24.9</v>
      </c>
      <c r="K39" s="40">
        <f>(Source!S26)</f>
        <v>22.28</v>
      </c>
      <c r="L39" s="43">
        <f>(Source!Q26)</f>
        <v>2.62</v>
      </c>
      <c r="M39" s="39">
        <f>(Source!P26)</f>
        <v>0</v>
      </c>
      <c r="N39" s="44">
        <f>(Source!AH26)</f>
        <v>8.58</v>
      </c>
      <c r="O39" s="41">
        <f>(Source!AI26)</f>
        <v>0</v>
      </c>
    </row>
    <row r="40" spans="1:15" ht="13.5" thickBot="1">
      <c r="A40" s="45"/>
      <c r="B40" s="46"/>
      <c r="C40" s="47"/>
      <c r="D40" s="47"/>
      <c r="E40" s="45"/>
      <c r="F40" s="46"/>
      <c r="G40" s="48"/>
      <c r="H40" s="51">
        <f>(Source!AE26)</f>
        <v>0</v>
      </c>
      <c r="I40" s="52"/>
      <c r="J40" s="48"/>
      <c r="K40" s="51"/>
      <c r="L40" s="53">
        <f>(Source!R26)</f>
        <v>0</v>
      </c>
      <c r="M40" s="46"/>
      <c r="N40" s="54">
        <f>(Source!U26)</f>
        <v>3.0029999999999997</v>
      </c>
      <c r="O40" s="51">
        <f>(Source!V26)</f>
        <v>0</v>
      </c>
    </row>
    <row r="41" spans="1:15" ht="25.5">
      <c r="A41" s="34" t="str">
        <f>(Source!E27)</f>
        <v>4</v>
      </c>
      <c r="B41" s="35" t="str">
        <f>(CONCATENATE(Source!F27,"           "&amp;IF(Source!DC64000&lt;&gt;""," ПЗ"&amp;Source!DC64000,"")&amp;IF(Source!DD64000&lt;&gt;""," СтМат"&amp;Source!DD64000,"")&amp;IF(Source!DE64000&lt;&gt;""," ЭММ"&amp;Source!DE64000,"")&amp;IF(Source!DF64000&lt;&gt;""," ЗПМ"&amp;Source!DF64000,"")&amp;IF(Source!DG64000&lt;&gt;""," ОЗП"&amp;Source!DG64000,"")&amp;IF(Source!DH64000&lt;&gt;""," ВозврМат"&amp;Source!DH64000,"")&amp;IF(Source!DI64000&lt;&gt;""," ТрудСтр"&amp;Source!DI64000,"")&amp;IF(Source!DJ64000&lt;&gt;""," ТрудМаш"&amp;Source!DJ64000,"")&amp;IF(Source!DK64000&lt;&gt;""," ТранспМат"&amp;Source!DK64000,"")))</f>
        <v>58-27-6           </v>
      </c>
      <c r="C41" s="36" t="str">
        <f>(Source!G27)</f>
        <v>Устройство кровли по обрешетке сплошной из стали оцинкованной</v>
      </c>
      <c r="D41" s="37" t="str">
        <f>(Source!H27)</f>
        <v>м2</v>
      </c>
      <c r="E41" s="38">
        <f>(Source!I27)</f>
        <v>35</v>
      </c>
      <c r="F41" s="39">
        <f>(Source!AB27)</f>
        <v>137.22</v>
      </c>
      <c r="G41" s="40">
        <f>(Source!AF27)</f>
        <v>42.09</v>
      </c>
      <c r="H41" s="41">
        <f>(Source!AD27)</f>
        <v>0</v>
      </c>
      <c r="I41" s="42">
        <f>(Source!AC27)</f>
        <v>95.13</v>
      </c>
      <c r="J41" s="40">
        <f>(Source!O27)</f>
        <v>4802.7</v>
      </c>
      <c r="K41" s="40">
        <f>(Source!S27)</f>
        <v>1473.15</v>
      </c>
      <c r="L41" s="43">
        <f>(Source!Q27)</f>
        <v>0</v>
      </c>
      <c r="M41" s="39">
        <f>(Source!P27)</f>
        <v>3329.55</v>
      </c>
      <c r="N41" s="44">
        <f>(Source!AH27)</f>
        <v>4.02</v>
      </c>
      <c r="O41" s="41">
        <f>(Source!AI27)</f>
        <v>0</v>
      </c>
    </row>
    <row r="42" spans="1:15" ht="13.5" thickBot="1">
      <c r="A42" s="45"/>
      <c r="B42" s="46"/>
      <c r="C42" s="47"/>
      <c r="D42" s="47"/>
      <c r="E42" s="45"/>
      <c r="F42" s="46"/>
      <c r="G42" s="48"/>
      <c r="H42" s="51">
        <f>(Source!AE27)</f>
        <v>0</v>
      </c>
      <c r="I42" s="52"/>
      <c r="J42" s="48"/>
      <c r="K42" s="51"/>
      <c r="L42" s="53">
        <f>(Source!R27)</f>
        <v>0</v>
      </c>
      <c r="M42" s="46"/>
      <c r="N42" s="54">
        <f>(Source!U27)</f>
        <v>140.7</v>
      </c>
      <c r="O42" s="51">
        <f>(Source!V27)</f>
        <v>0</v>
      </c>
    </row>
    <row r="43" spans="1:15" ht="38.25">
      <c r="A43" s="34" t="str">
        <f>(Source!E28)</f>
        <v>5</v>
      </c>
      <c r="B43" s="35" t="str">
        <f>(CONCATENATE(Source!F28,"           "&amp;IF(Source!DC64000&lt;&gt;""," ПЗ"&amp;Source!DC64000,"")&amp;IF(Source!DD64000&lt;&gt;""," СтМат"&amp;Source!DD64000,"")&amp;IF(Source!DE64000&lt;&gt;""," ЭММ"&amp;Source!DE64000,"")&amp;IF(Source!DF64000&lt;&gt;""," ЗПМ"&amp;Source!DF64000,"")&amp;IF(Source!DG64000&lt;&gt;""," ОЗП"&amp;Source!DG64000,"")&amp;IF(Source!DH64000&lt;&gt;""," ВозврМат"&amp;Source!DH64000,"")&amp;IF(Source!DI64000&lt;&gt;""," ТрудСтр"&amp;Source!DI64000,"")&amp;IF(Source!DJ64000&lt;&gt;""," ТрудМаш"&amp;Source!DJ64000,"")&amp;IF(Source!DK64000&lt;&gt;""," ТранспМат"&amp;Source!DK64000,"")))</f>
        <v>58-3-1           </v>
      </c>
      <c r="C43" s="36" t="str">
        <f>(Source!G28)</f>
        <v>Разборка мелких покрытий и обделок из листовой стали: поясков, сандриков, желобов, отливов, свесов и т.п.</v>
      </c>
      <c r="D43" s="37" t="str">
        <f>(Source!H28)</f>
        <v>100 м</v>
      </c>
      <c r="E43" s="38">
        <f>(Source!I28)</f>
        <v>1.12</v>
      </c>
      <c r="F43" s="39">
        <f>(Source!AB28)</f>
        <v>67.67</v>
      </c>
      <c r="G43" s="40">
        <f>(Source!AF28)</f>
        <v>67.52</v>
      </c>
      <c r="H43" s="41">
        <f>(Source!AD28)</f>
        <v>0.15</v>
      </c>
      <c r="I43" s="42">
        <f>(Source!AC28)</f>
        <v>0</v>
      </c>
      <c r="J43" s="40">
        <f>(Source!O28)</f>
        <v>75.79</v>
      </c>
      <c r="K43" s="40">
        <f>(Source!S28)</f>
        <v>75.62</v>
      </c>
      <c r="L43" s="43">
        <f>(Source!Q28)</f>
        <v>0.17</v>
      </c>
      <c r="M43" s="39">
        <f>(Source!P28)</f>
        <v>0</v>
      </c>
      <c r="N43" s="44">
        <f>(Source!AH28)</f>
        <v>9.1</v>
      </c>
      <c r="O43" s="41">
        <f>(Source!AI28)</f>
        <v>0</v>
      </c>
    </row>
    <row r="44" spans="1:15" ht="13.5" thickBot="1">
      <c r="A44" s="45"/>
      <c r="B44" s="46"/>
      <c r="C44" s="47"/>
      <c r="D44" s="47"/>
      <c r="E44" s="45"/>
      <c r="F44" s="46"/>
      <c r="G44" s="48"/>
      <c r="H44" s="51">
        <f>(Source!AE28)</f>
        <v>0</v>
      </c>
      <c r="I44" s="52"/>
      <c r="J44" s="48"/>
      <c r="K44" s="51"/>
      <c r="L44" s="53">
        <f>(Source!R28)</f>
        <v>0</v>
      </c>
      <c r="M44" s="46"/>
      <c r="N44" s="54">
        <f>(Source!U28)</f>
        <v>10.192</v>
      </c>
      <c r="O44" s="51">
        <f>(Source!V28)</f>
        <v>0</v>
      </c>
    </row>
    <row r="45" spans="1:15" ht="12.75">
      <c r="A45" s="34" t="str">
        <f>(Source!E29)</f>
        <v>6</v>
      </c>
      <c r="B45" s="35" t="str">
        <f>(CONCATENATE(Source!F29,"           "&amp;IF(Source!DC64000&lt;&gt;""," ПЗ"&amp;Source!DC64000,"")&amp;IF(Source!DD64000&lt;&gt;""," СтМат"&amp;Source!DD64000,"")&amp;IF(Source!DE64000&lt;&gt;""," ЭММ"&amp;Source!DE64000,"")&amp;IF(Source!DF64000&lt;&gt;""," ЗПМ"&amp;Source!DF64000,"")&amp;IF(Source!DG64000&lt;&gt;""," ОЗП"&amp;Source!DG64000,"")&amp;IF(Source!DH64000&lt;&gt;""," ВозврМат"&amp;Source!DH64000,"")&amp;IF(Source!DI64000&lt;&gt;""," ТрудСтр"&amp;Source!DI64000,"")&amp;IF(Source!DJ64000&lt;&gt;""," ТрудМаш"&amp;Source!DJ64000,"")&amp;IF(Source!DK64000&lt;&gt;""," ТранспМат"&amp;Source!DK64000,"")))</f>
        <v>12-01-009-1           </v>
      </c>
      <c r="C45" s="36" t="str">
        <f>(Source!G29)</f>
        <v>Устройство желобов настенных</v>
      </c>
      <c r="D45" s="37" t="str">
        <f>(Source!H29)</f>
        <v>100 м</v>
      </c>
      <c r="E45" s="38">
        <f>(Source!I29)</f>
        <v>0.32</v>
      </c>
      <c r="F45" s="39">
        <f>(Source!AB29)</f>
        <v>20580.34</v>
      </c>
      <c r="G45" s="40">
        <f>(Source!AF29)</f>
        <v>685.63</v>
      </c>
      <c r="H45" s="41">
        <f>(Source!AD29)</f>
        <v>242.23</v>
      </c>
      <c r="I45" s="42">
        <f>(Source!AC29)</f>
        <v>19652.48</v>
      </c>
      <c r="J45" s="40">
        <f>(Source!O29)</f>
        <v>6585.7</v>
      </c>
      <c r="K45" s="40">
        <f>(Source!S29)</f>
        <v>219.4</v>
      </c>
      <c r="L45" s="43">
        <f>(Source!Q29)</f>
        <v>77.51</v>
      </c>
      <c r="M45" s="39">
        <f>(Source!P29)</f>
        <v>6288.79</v>
      </c>
      <c r="N45" s="44">
        <f>(Source!AH29)</f>
        <v>84.75</v>
      </c>
      <c r="O45" s="41">
        <f>(Source!AI29)</f>
        <v>3.19</v>
      </c>
    </row>
    <row r="46" spans="1:15" ht="13.5" thickBot="1">
      <c r="A46" s="45"/>
      <c r="B46" s="46"/>
      <c r="C46" s="47"/>
      <c r="D46" s="47"/>
      <c r="E46" s="45"/>
      <c r="F46" s="46"/>
      <c r="G46" s="48"/>
      <c r="H46" s="51">
        <f>(Source!AE29)</f>
        <v>35.37</v>
      </c>
      <c r="I46" s="52"/>
      <c r="J46" s="48"/>
      <c r="K46" s="51"/>
      <c r="L46" s="53">
        <f>(Source!R29)</f>
        <v>11.32</v>
      </c>
      <c r="M46" s="46"/>
      <c r="N46" s="54">
        <f>(Source!U29)</f>
        <v>27.12</v>
      </c>
      <c r="O46" s="51">
        <f>(Source!V29)</f>
        <v>1.0208</v>
      </c>
    </row>
    <row r="47" spans="1:15" ht="12.75">
      <c r="A47" s="34" t="str">
        <f>(Source!E30)</f>
        <v>7</v>
      </c>
      <c r="B47" s="35" t="str">
        <f>(CONCATENATE(Source!F30,"           "&amp;IF(Source!DC64000&lt;&gt;""," ПЗ"&amp;Source!DC64000,"")&amp;IF(Source!DD64000&lt;&gt;""," СтМат"&amp;Source!DD64000,"")&amp;IF(Source!DE64000&lt;&gt;""," ЭММ"&amp;Source!DE64000,"")&amp;IF(Source!DF64000&lt;&gt;""," ЗПМ"&amp;Source!DF64000,"")&amp;IF(Source!DG64000&lt;&gt;""," ОЗП"&amp;Source!DG64000,"")&amp;IF(Source!DH64000&lt;&gt;""," ВозврМат"&amp;Source!DH64000,"")&amp;IF(Source!DI64000&lt;&gt;""," ТрудСтр"&amp;Source!DI64000,"")&amp;IF(Source!DJ64000&lt;&gt;""," ТрудМаш"&amp;Source!DJ64000,"")&amp;IF(Source!DK64000&lt;&gt;""," ТранспМат"&amp;Source!DK64000,"")))</f>
        <v>12-01-009-2           </v>
      </c>
      <c r="C47" s="36" t="str">
        <f>(Source!G30)</f>
        <v>Устройство желобов подвесных</v>
      </c>
      <c r="D47" s="37" t="str">
        <f>(Source!H30)</f>
        <v>100 м</v>
      </c>
      <c r="E47" s="38">
        <f>(Source!I30)</f>
        <v>0.8</v>
      </c>
      <c r="F47" s="39">
        <f>(Source!AB30)</f>
        <v>7192.26</v>
      </c>
      <c r="G47" s="40">
        <f>(Source!AF30)</f>
        <v>254.11</v>
      </c>
      <c r="H47" s="41">
        <f>(Source!AD30)</f>
        <v>18.89</v>
      </c>
      <c r="I47" s="42">
        <f>(Source!AC30)</f>
        <v>6919.26</v>
      </c>
      <c r="J47" s="40">
        <f>(Source!O30)</f>
        <v>5753.81</v>
      </c>
      <c r="K47" s="40">
        <f>(Source!S30)</f>
        <v>203.29</v>
      </c>
      <c r="L47" s="43">
        <f>(Source!Q30)</f>
        <v>15.11</v>
      </c>
      <c r="M47" s="39">
        <f>(Source!P30)</f>
        <v>5535.41</v>
      </c>
      <c r="N47" s="44">
        <f>(Source!AH30)</f>
        <v>31.41</v>
      </c>
      <c r="O47" s="41">
        <f>(Source!AI30)</f>
        <v>0.25</v>
      </c>
    </row>
    <row r="48" spans="1:15" ht="13.5" thickBot="1">
      <c r="A48" s="45"/>
      <c r="B48" s="46"/>
      <c r="C48" s="47"/>
      <c r="D48" s="47"/>
      <c r="E48" s="45"/>
      <c r="F48" s="46"/>
      <c r="G48" s="48"/>
      <c r="H48" s="51">
        <f>(Source!AE30)</f>
        <v>2.76</v>
      </c>
      <c r="I48" s="52"/>
      <c r="J48" s="48"/>
      <c r="K48" s="51"/>
      <c r="L48" s="53">
        <f>(Source!R30)</f>
        <v>2.21</v>
      </c>
      <c r="M48" s="46"/>
      <c r="N48" s="54">
        <f>(Source!U30)</f>
        <v>25.128</v>
      </c>
      <c r="O48" s="51">
        <f>(Source!V30)</f>
        <v>0.2</v>
      </c>
    </row>
    <row r="49" spans="1:15" ht="13.5" thickBot="1">
      <c r="A49" s="55"/>
      <c r="B49" s="55"/>
      <c r="C49" s="55" t="s">
        <v>201</v>
      </c>
      <c r="D49" s="55"/>
      <c r="E49" s="55"/>
      <c r="F49" s="42"/>
      <c r="G49" s="42"/>
      <c r="H49" s="42"/>
      <c r="I49" s="42"/>
      <c r="J49" s="56">
        <f>(Source!O32)</f>
        <v>27540.94</v>
      </c>
      <c r="K49" s="56">
        <f>(Source!S32)</f>
        <v>3008.94</v>
      </c>
      <c r="L49" s="57">
        <f>(Source!Q32)</f>
        <v>141.61</v>
      </c>
      <c r="M49" s="56"/>
      <c r="N49" s="55"/>
      <c r="O49" s="58"/>
    </row>
    <row r="50" spans="1:15" ht="13.5" thickBot="1">
      <c r="A50" s="59"/>
      <c r="B50" s="59"/>
      <c r="C50" s="59"/>
      <c r="D50" s="59"/>
      <c r="E50" s="59"/>
      <c r="F50" s="59"/>
      <c r="G50" s="59"/>
      <c r="H50" s="59"/>
      <c r="I50" s="59"/>
      <c r="J50" s="48"/>
      <c r="K50" s="60"/>
      <c r="L50" s="60">
        <f>(Source!R32)</f>
        <v>19.77</v>
      </c>
      <c r="M50" s="46"/>
      <c r="N50" s="61">
        <f>(Source!U32)</f>
        <v>327.58299999999997</v>
      </c>
      <c r="O50" s="60">
        <f>(Source!V32)</f>
        <v>1.8208</v>
      </c>
    </row>
    <row r="52" spans="1:15" ht="12.75">
      <c r="A52" s="71" t="str">
        <f>("  Лимитированные затраты"&amp;IF(Source!A20=1," по объекту",IF(Source!A20=3," по локальной смете",IF(Source!A20=4," по разделу",IF(Source!A20=5," по подразделу","")))))</f>
        <v>  Лимитированные затраты по локальной смете</v>
      </c>
      <c r="B52" s="71"/>
      <c r="C52" s="71"/>
      <c r="D52" s="62"/>
      <c r="E52" s="72" t="s">
        <v>207</v>
      </c>
      <c r="F52" s="72"/>
      <c r="G52" s="72"/>
      <c r="H52" s="72"/>
      <c r="I52" s="72"/>
      <c r="J52" s="72"/>
      <c r="K52" s="72"/>
      <c r="L52" s="72"/>
      <c r="M52" s="72"/>
      <c r="N52" s="72"/>
      <c r="O52" s="72"/>
    </row>
    <row r="54" spans="1:15" ht="12.75">
      <c r="A54" s="63"/>
      <c r="B54" s="70" t="str">
        <f>(Source!H45)</f>
        <v>Итого по смете в базисном уровне цен</v>
      </c>
      <c r="C54" s="70"/>
      <c r="D54" s="70"/>
      <c r="E54" s="70"/>
      <c r="F54" s="70"/>
      <c r="G54" s="63"/>
      <c r="I54" s="63"/>
      <c r="J54" s="64">
        <f>(Source!F45)</f>
        <v>27540.94</v>
      </c>
      <c r="K54" s="63"/>
      <c r="L54" s="63"/>
      <c r="M54" s="63"/>
      <c r="N54" s="63"/>
      <c r="O54" s="63"/>
    </row>
    <row r="55" spans="1:15" ht="12.75">
      <c r="A55" s="63"/>
      <c r="B55" s="70" t="str">
        <f>(Source!H46)</f>
        <v>Индексы перехода в текущий уровень цен</v>
      </c>
      <c r="C55" s="70"/>
      <c r="D55" s="70"/>
      <c r="E55" s="70"/>
      <c r="F55" s="70"/>
      <c r="G55" s="63"/>
      <c r="I55" s="63"/>
      <c r="J55" s="64">
        <f>(Source!F46)</f>
        <v>6.78</v>
      </c>
      <c r="K55" s="63"/>
      <c r="L55" s="63"/>
      <c r="M55" s="63"/>
      <c r="N55" s="63"/>
      <c r="O55" s="63"/>
    </row>
    <row r="56" spans="1:15" ht="12.75">
      <c r="A56" s="63"/>
      <c r="B56" s="70" t="str">
        <f>(Source!H47)</f>
        <v>Индекс к основной заработной плате</v>
      </c>
      <c r="C56" s="70"/>
      <c r="D56" s="70"/>
      <c r="E56" s="70"/>
      <c r="F56" s="70"/>
      <c r="G56" s="63"/>
      <c r="I56" s="63"/>
      <c r="J56" s="64">
        <f>(Source!F47)</f>
        <v>9.77</v>
      </c>
      <c r="K56" s="63"/>
      <c r="L56" s="63"/>
      <c r="M56" s="63"/>
      <c r="N56" s="63"/>
      <c r="O56" s="63"/>
    </row>
    <row r="57" spans="1:15" ht="12.75">
      <c r="A57" s="63"/>
      <c r="B57" s="70" t="str">
        <f>(Source!H48)</f>
        <v>Индекс к эксплуатации машин и механизмов</v>
      </c>
      <c r="C57" s="70"/>
      <c r="D57" s="70"/>
      <c r="E57" s="70"/>
      <c r="F57" s="70"/>
      <c r="G57" s="63"/>
      <c r="I57" s="63"/>
      <c r="J57" s="64">
        <f>(Source!F48)</f>
        <v>6.01</v>
      </c>
      <c r="K57" s="63"/>
      <c r="L57" s="63"/>
      <c r="M57" s="63"/>
      <c r="N57" s="63"/>
      <c r="O57" s="63"/>
    </row>
    <row r="58" spans="1:15" ht="12.75">
      <c r="A58" s="63"/>
      <c r="B58" s="70" t="str">
        <f>(Source!H49)</f>
        <v>Индекс к стоимости материалов</v>
      </c>
      <c r="C58" s="70"/>
      <c r="D58" s="70"/>
      <c r="E58" s="70"/>
      <c r="F58" s="70"/>
      <c r="G58" s="63"/>
      <c r="I58" s="63"/>
      <c r="J58" s="64">
        <f>(Source!F49)</f>
        <v>5.94</v>
      </c>
      <c r="K58" s="63"/>
      <c r="L58" s="63"/>
      <c r="M58" s="63"/>
      <c r="N58" s="63"/>
      <c r="O58" s="63"/>
    </row>
    <row r="59" spans="1:15" ht="12.75">
      <c r="A59" s="63"/>
      <c r="B59" s="70" t="str">
        <f>(Source!H50)</f>
        <v>Основная з/п в текущем уровне цен</v>
      </c>
      <c r="C59" s="70"/>
      <c r="D59" s="70"/>
      <c r="E59" s="70"/>
      <c r="F59" s="70"/>
      <c r="G59" s="63"/>
      <c r="I59" s="63"/>
      <c r="J59" s="64">
        <f>(Source!F50)</f>
        <v>29397.34</v>
      </c>
      <c r="K59" s="63"/>
      <c r="L59" s="63"/>
      <c r="M59" s="63"/>
      <c r="N59" s="63"/>
      <c r="O59" s="63"/>
    </row>
    <row r="60" spans="1:15" ht="12.75">
      <c r="A60" s="63"/>
      <c r="B60" s="70" t="str">
        <f>(Source!H51)</f>
        <v>Эксплуатация машин и механизмов в текущем уровне цен</v>
      </c>
      <c r="C60" s="70"/>
      <c r="D60" s="70"/>
      <c r="E60" s="70"/>
      <c r="F60" s="70"/>
      <c r="G60" s="63"/>
      <c r="I60" s="63"/>
      <c r="J60" s="64">
        <f>(Source!F51)</f>
        <v>851.08</v>
      </c>
      <c r="K60" s="63"/>
      <c r="L60" s="63"/>
      <c r="M60" s="63"/>
      <c r="N60" s="63"/>
      <c r="O60" s="63"/>
    </row>
    <row r="61" spans="1:15" ht="12.75">
      <c r="A61" s="63"/>
      <c r="B61" s="70" t="str">
        <f>(Source!H52)</f>
        <v>Стоимость материалов в текущем уровне цен</v>
      </c>
      <c r="C61" s="70"/>
      <c r="D61" s="70"/>
      <c r="E61" s="70"/>
      <c r="F61" s="70"/>
      <c r="G61" s="63"/>
      <c r="I61" s="63"/>
      <c r="J61" s="64">
        <f>(Source!F52)</f>
        <v>144878.92</v>
      </c>
      <c r="K61" s="63"/>
      <c r="L61" s="63"/>
      <c r="M61" s="63"/>
      <c r="N61" s="63"/>
      <c r="O61" s="63"/>
    </row>
    <row r="62" spans="1:15" ht="12.75">
      <c r="A62" s="63"/>
      <c r="B62" s="70" t="str">
        <f>(Source!H53)</f>
        <v>Накладные расходы</v>
      </c>
      <c r="C62" s="70"/>
      <c r="D62" s="70"/>
      <c r="E62" s="70"/>
      <c r="F62" s="70"/>
      <c r="G62" s="63"/>
      <c r="I62" s="63"/>
      <c r="J62" s="64">
        <f>(Source!F53)</f>
        <v>28391.13</v>
      </c>
      <c r="K62" s="63"/>
      <c r="L62" s="63"/>
      <c r="M62" s="63"/>
      <c r="N62" s="63"/>
      <c r="O62" s="63"/>
    </row>
    <row r="63" spans="1:15" ht="12.75">
      <c r="A63" s="63"/>
      <c r="B63" s="70" t="str">
        <f>(Source!H54)</f>
        <v>Сметная прибыль</v>
      </c>
      <c r="C63" s="70"/>
      <c r="D63" s="70"/>
      <c r="E63" s="70"/>
      <c r="F63" s="70"/>
      <c r="G63" s="63"/>
      <c r="I63" s="63"/>
      <c r="J63" s="64">
        <f>(Source!F54)</f>
        <v>18246.84</v>
      </c>
      <c r="K63" s="63"/>
      <c r="L63" s="63"/>
      <c r="M63" s="63"/>
      <c r="N63" s="63"/>
      <c r="O63" s="63"/>
    </row>
    <row r="64" spans="1:15" ht="12.75">
      <c r="A64" s="63"/>
      <c r="B64" s="70" t="str">
        <f>(Source!H55)</f>
        <v>Итого по смете в текущем уровне цен</v>
      </c>
      <c r="C64" s="70"/>
      <c r="D64" s="70"/>
      <c r="E64" s="70"/>
      <c r="F64" s="70"/>
      <c r="G64" s="63"/>
      <c r="I64" s="63"/>
      <c r="J64" s="64">
        <f>(Source!F55)</f>
        <v>221765.31</v>
      </c>
      <c r="K64" s="63"/>
      <c r="L64" s="63"/>
      <c r="M64" s="63"/>
      <c r="N64" s="63"/>
      <c r="O64" s="63"/>
    </row>
    <row r="65" spans="1:15" ht="12.75">
      <c r="A65" s="63"/>
      <c r="B65" s="70" t="str">
        <f>(Source!H56)</f>
        <v>НДС 18%</v>
      </c>
      <c r="C65" s="70"/>
      <c r="D65" s="70"/>
      <c r="E65" s="70"/>
      <c r="F65" s="70"/>
      <c r="G65" s="63"/>
      <c r="I65" s="63"/>
      <c r="J65" s="64">
        <f>(Source!F56)</f>
        <v>39917.76</v>
      </c>
      <c r="K65" s="63"/>
      <c r="L65" s="63"/>
      <c r="M65" s="63"/>
      <c r="N65" s="63"/>
      <c r="O65" s="63"/>
    </row>
    <row r="66" spans="1:15" ht="12.75">
      <c r="A66" s="63"/>
      <c r="B66" s="70" t="str">
        <f>(Source!H57)</f>
        <v>ВСЕГО</v>
      </c>
      <c r="C66" s="70"/>
      <c r="D66" s="70"/>
      <c r="E66" s="70"/>
      <c r="F66" s="70"/>
      <c r="G66" s="63"/>
      <c r="I66" s="63"/>
      <c r="J66" s="64">
        <f>(Source!F57)</f>
        <v>261683.07</v>
      </c>
      <c r="K66" s="63"/>
      <c r="L66" s="63"/>
      <c r="M66" s="63"/>
      <c r="N66" s="63"/>
      <c r="O66" s="63"/>
    </row>
    <row r="68" spans="2:10" ht="12.75">
      <c r="B68" s="62"/>
      <c r="C68" s="62" t="s">
        <v>202</v>
      </c>
      <c r="D68" s="62"/>
      <c r="E68" s="62"/>
      <c r="F68" s="62"/>
      <c r="J68" s="64">
        <f>(Source!F57)</f>
        <v>261683.07</v>
      </c>
    </row>
    <row r="70" spans="2:13" ht="13.5" thickBot="1">
      <c r="B70" t="s">
        <v>203</v>
      </c>
      <c r="C70" s="9" t="s">
        <v>208</v>
      </c>
      <c r="D70" s="9"/>
      <c r="E70" s="9"/>
      <c r="F70" s="9" t="s">
        <v>210</v>
      </c>
      <c r="G70" s="9"/>
      <c r="H70" s="69">
        <f>(Source!R20)</f>
      </c>
      <c r="I70" s="69"/>
      <c r="J70" s="69"/>
      <c r="K70" s="65"/>
      <c r="L70" s="65"/>
      <c r="M70" s="65"/>
    </row>
    <row r="71" spans="3:13" ht="12.75">
      <c r="C71" s="68" t="s">
        <v>204</v>
      </c>
      <c r="D71" s="68"/>
      <c r="E71" s="68"/>
      <c r="F71" s="68"/>
      <c r="G71" s="68"/>
      <c r="H71" s="68"/>
      <c r="I71" s="68"/>
      <c r="J71" s="68"/>
      <c r="K71" s="66"/>
      <c r="L71" s="66"/>
      <c r="M71" s="66"/>
    </row>
    <row r="73" spans="2:13" ht="13.5" thickBot="1">
      <c r="B73" t="s">
        <v>205</v>
      </c>
      <c r="C73" s="9" t="s">
        <v>209</v>
      </c>
      <c r="D73" s="9"/>
      <c r="E73" s="9"/>
      <c r="F73" s="9" t="s">
        <v>211</v>
      </c>
      <c r="G73" s="9"/>
      <c r="H73" s="69">
        <f>(Source!S20)</f>
      </c>
      <c r="I73" s="69"/>
      <c r="J73" s="69"/>
      <c r="K73" s="65"/>
      <c r="L73" s="65"/>
      <c r="M73" s="65"/>
    </row>
    <row r="74" spans="3:13" ht="12.75">
      <c r="C74" s="68" t="s">
        <v>204</v>
      </c>
      <c r="D74" s="68"/>
      <c r="E74" s="68"/>
      <c r="F74" s="68"/>
      <c r="G74" s="68"/>
      <c r="H74" s="68"/>
      <c r="I74" s="68"/>
      <c r="J74" s="68"/>
      <c r="K74" s="66"/>
      <c r="L74" s="66"/>
      <c r="M74" s="66"/>
    </row>
  </sheetData>
  <mergeCells count="53">
    <mergeCell ref="A3:O3"/>
    <mergeCell ref="A4:O4"/>
    <mergeCell ref="A6:B6"/>
    <mergeCell ref="F6:G6"/>
    <mergeCell ref="H6:N6"/>
    <mergeCell ref="I8:N8"/>
    <mergeCell ref="A10:B10"/>
    <mergeCell ref="E10:F10"/>
    <mergeCell ref="H10:J10"/>
    <mergeCell ref="N10:O10"/>
    <mergeCell ref="C11:F11"/>
    <mergeCell ref="H11:O11"/>
    <mergeCell ref="H13:J13"/>
    <mergeCell ref="E15:G15"/>
    <mergeCell ref="H15:O15"/>
    <mergeCell ref="E16:G16"/>
    <mergeCell ref="B18:O18"/>
    <mergeCell ref="B19:O19"/>
    <mergeCell ref="C21:O21"/>
    <mergeCell ref="E23:G23"/>
    <mergeCell ref="E24:G24"/>
    <mergeCell ref="E25:G25"/>
    <mergeCell ref="A27:B27"/>
    <mergeCell ref="A29:A33"/>
    <mergeCell ref="B29:B33"/>
    <mergeCell ref="C29:C33"/>
    <mergeCell ref="D29:D33"/>
    <mergeCell ref="E29:E33"/>
    <mergeCell ref="F29:I29"/>
    <mergeCell ref="J29:M29"/>
    <mergeCell ref="F30:F33"/>
    <mergeCell ref="G30:I30"/>
    <mergeCell ref="J30:J33"/>
    <mergeCell ref="K30:M30"/>
    <mergeCell ref="A52:C52"/>
    <mergeCell ref="E52:O52"/>
    <mergeCell ref="B54:F54"/>
    <mergeCell ref="B55:F55"/>
    <mergeCell ref="B56:F56"/>
    <mergeCell ref="B57:F57"/>
    <mergeCell ref="B58:F58"/>
    <mergeCell ref="B59:F59"/>
    <mergeCell ref="B60:F60"/>
    <mergeCell ref="B61:F61"/>
    <mergeCell ref="B62:F62"/>
    <mergeCell ref="B63:F63"/>
    <mergeCell ref="C71:J71"/>
    <mergeCell ref="H73:J73"/>
    <mergeCell ref="C74:J74"/>
    <mergeCell ref="B64:F64"/>
    <mergeCell ref="B65:F65"/>
    <mergeCell ref="B66:F66"/>
    <mergeCell ref="H70:J70"/>
  </mergeCells>
  <printOptions horizontalCentered="1" verticalCentered="1"/>
  <pageMargins left="0" right="0" top="0" bottom="0" header="0" footer="0"/>
  <pageSetup fitToHeight="0" fitToWidth="1" horizontalDpi="600" verticalDpi="600" orientation="landscape" paperSize="9" scale="80" r:id="rId1"/>
  <headerFooter alignWithMargins="0">
    <oddHeader>&amp;L&amp;"Arial Cyr"&amp;7"Smeta.ru  (495) 974-1589"</oddHeader>
    <oddFooter>&amp;R&amp;"Arial Cyr,обычный"&amp;7&amp;UСтраница &amp;P из &amp;N</oddFooter>
  </headerFooter>
  <rowBreaks count="2" manualBreakCount="2">
    <brk id="44" max="255" man="1"/>
    <brk id="75" max="255" man="1"/>
  </rowBreaks>
</worksheet>
</file>

<file path=xl/worksheets/sheet2.xml><?xml version="1.0" encoding="utf-8"?>
<worksheet xmlns="http://schemas.openxmlformats.org/spreadsheetml/2006/main" xmlns:r="http://schemas.openxmlformats.org/officeDocument/2006/relationships">
  <dimension ref="A1:EX75"/>
  <sheetViews>
    <sheetView workbookViewId="0" topLeftCell="A1">
      <selection activeCell="A1" sqref="A1"/>
    </sheetView>
  </sheetViews>
  <sheetFormatPr defaultColWidth="9.140625" defaultRowHeight="12.75"/>
  <sheetData>
    <row r="1" spans="1:12" ht="12.75">
      <c r="A1">
        <v>0</v>
      </c>
      <c r="B1" t="s">
        <v>0</v>
      </c>
      <c r="D1" t="s">
        <v>1</v>
      </c>
      <c r="F1">
        <v>2</v>
      </c>
      <c r="G1">
        <v>0</v>
      </c>
      <c r="H1">
        <v>0</v>
      </c>
      <c r="I1" t="s">
        <v>2</v>
      </c>
      <c r="J1" t="s">
        <v>3</v>
      </c>
      <c r="K1">
        <v>1</v>
      </c>
      <c r="L1">
        <v>26870</v>
      </c>
    </row>
    <row r="12" spans="1:103" ht="12.75">
      <c r="A12" s="1">
        <v>1</v>
      </c>
      <c r="B12" s="1">
        <v>1</v>
      </c>
      <c r="C12" s="1">
        <v>0</v>
      </c>
      <c r="D12" s="1">
        <f>ROW(A59)</f>
        <v>59</v>
      </c>
      <c r="E12" s="1">
        <v>0</v>
      </c>
      <c r="F12" s="1" t="s">
        <v>4</v>
      </c>
      <c r="G12" s="1" t="s">
        <v>5</v>
      </c>
      <c r="H12" s="1" t="s">
        <v>6</v>
      </c>
      <c r="I12" s="1">
        <v>0</v>
      </c>
      <c r="J12" s="1" t="s">
        <v>6</v>
      </c>
      <c r="K12" s="1" t="s">
        <v>6</v>
      </c>
      <c r="L12" s="1" t="s">
        <v>6</v>
      </c>
      <c r="M12" s="1" t="s">
        <v>6</v>
      </c>
      <c r="N12" s="1" t="s">
        <v>6</v>
      </c>
      <c r="O12" s="1" t="s">
        <v>6</v>
      </c>
      <c r="P12" s="1">
        <v>0</v>
      </c>
      <c r="Q12" s="1">
        <v>0</v>
      </c>
      <c r="R12" s="1" t="s">
        <v>6</v>
      </c>
      <c r="S12" s="1" t="s">
        <v>6</v>
      </c>
      <c r="T12" s="1" t="s">
        <v>6</v>
      </c>
      <c r="U12" s="1" t="s">
        <v>6</v>
      </c>
      <c r="V12" s="1">
        <v>-3</v>
      </c>
      <c r="W12" s="1" t="s">
        <v>6</v>
      </c>
      <c r="X12" s="1">
        <v>0</v>
      </c>
      <c r="Y12" s="1">
        <v>2</v>
      </c>
      <c r="Z12" s="1">
        <v>1</v>
      </c>
      <c r="AA12" s="1">
        <v>1</v>
      </c>
      <c r="AB12" s="1"/>
      <c r="AC12" s="1">
        <v>0</v>
      </c>
      <c r="AD12" s="1">
        <v>2</v>
      </c>
      <c r="AE12" s="1">
        <v>0</v>
      </c>
      <c r="AF12" s="1">
        <v>0</v>
      </c>
      <c r="AG12" s="1">
        <v>0</v>
      </c>
      <c r="AH12" s="1">
        <v>877891416</v>
      </c>
      <c r="AI12" s="1">
        <v>0</v>
      </c>
      <c r="AJ12" s="1">
        <v>0</v>
      </c>
      <c r="AK12" s="1">
        <v>0</v>
      </c>
      <c r="AL12" s="1" t="s">
        <v>6</v>
      </c>
      <c r="AM12" s="1" t="s">
        <v>6</v>
      </c>
      <c r="AN12" s="1">
        <v>0</v>
      </c>
      <c r="AO12" s="1" t="s">
        <v>6</v>
      </c>
      <c r="AP12" s="1" t="s">
        <v>6</v>
      </c>
      <c r="AQ12" s="1" t="s">
        <v>6</v>
      </c>
      <c r="AR12" s="1" t="s">
        <v>6</v>
      </c>
      <c r="AS12" s="1" t="s">
        <v>6</v>
      </c>
      <c r="AT12" s="1" t="s">
        <v>6</v>
      </c>
      <c r="AU12" s="1" t="s">
        <v>6</v>
      </c>
      <c r="AV12" s="1" t="s">
        <v>6</v>
      </c>
      <c r="AW12" s="1" t="s">
        <v>6</v>
      </c>
      <c r="AX12" s="1"/>
      <c r="AY12" s="1"/>
      <c r="AZ12" s="1"/>
      <c r="BA12" s="1">
        <v>0</v>
      </c>
      <c r="BB12" s="1">
        <v>0</v>
      </c>
      <c r="BC12" s="1">
        <v>0</v>
      </c>
      <c r="BD12" s="1">
        <v>21478069</v>
      </c>
      <c r="BE12" s="1" t="s">
        <v>7</v>
      </c>
      <c r="BF12" s="1" t="s">
        <v>8</v>
      </c>
      <c r="BG12" s="1">
        <v>20133230</v>
      </c>
      <c r="BH12" s="1">
        <v>0</v>
      </c>
      <c r="BI12" s="1">
        <v>0</v>
      </c>
      <c r="BJ12" s="1"/>
      <c r="BK12" s="1">
        <v>1</v>
      </c>
      <c r="BL12" s="1">
        <v>0</v>
      </c>
      <c r="BM12" s="1">
        <v>0</v>
      </c>
      <c r="BN12" s="1">
        <v>0</v>
      </c>
      <c r="BO12" s="1">
        <v>0</v>
      </c>
      <c r="BP12" s="1">
        <v>2</v>
      </c>
      <c r="BQ12" s="1"/>
      <c r="BR12" s="1">
        <v>2</v>
      </c>
      <c r="BS12" s="1"/>
      <c r="BT12" s="1">
        <v>0</v>
      </c>
      <c r="BU12" s="1">
        <v>1</v>
      </c>
      <c r="BV12" s="1">
        <v>1</v>
      </c>
      <c r="BW12" s="1">
        <v>0</v>
      </c>
      <c r="BX12" s="1">
        <v>1</v>
      </c>
      <c r="BY12" s="1">
        <v>1</v>
      </c>
      <c r="BZ12" s="1">
        <v>0</v>
      </c>
      <c r="CA12" s="1">
        <v>4499076</v>
      </c>
      <c r="CB12" s="1">
        <v>4499062</v>
      </c>
      <c r="CC12" s="1">
        <v>4499067</v>
      </c>
      <c r="CD12" s="1">
        <v>4499071</v>
      </c>
      <c r="CE12" s="1">
        <v>0</v>
      </c>
      <c r="CF12" s="1">
        <v>0</v>
      </c>
      <c r="CG12" s="1" t="s">
        <v>6</v>
      </c>
      <c r="CH12" s="1" t="s">
        <v>6</v>
      </c>
      <c r="CI12" s="1" t="s">
        <v>6</v>
      </c>
      <c r="CJ12" s="1">
        <v>0</v>
      </c>
      <c r="CK12" s="1">
        <v>4499102</v>
      </c>
      <c r="CL12" s="1" t="s">
        <v>9</v>
      </c>
      <c r="CM12" s="1" t="s">
        <v>10</v>
      </c>
      <c r="CN12" s="1" t="s">
        <v>11</v>
      </c>
      <c r="CO12" s="1" t="s">
        <v>12</v>
      </c>
      <c r="CP12" s="1" t="s">
        <v>12</v>
      </c>
      <c r="CQ12" s="1" t="s">
        <v>12</v>
      </c>
      <c r="CR12" s="1" t="s">
        <v>6</v>
      </c>
      <c r="CS12" s="1">
        <v>0</v>
      </c>
      <c r="CT12" s="1">
        <v>0</v>
      </c>
      <c r="CU12" s="1">
        <v>0</v>
      </c>
      <c r="CV12" s="1">
        <v>0</v>
      </c>
      <c r="CW12" s="1">
        <v>0</v>
      </c>
      <c r="CX12" s="1">
        <v>0</v>
      </c>
      <c r="CY12" s="1">
        <v>9</v>
      </c>
    </row>
    <row r="15" spans="1:103" ht="12.75">
      <c r="A15" s="1">
        <v>15</v>
      </c>
      <c r="B15" s="1">
        <v>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8" spans="1:39" ht="12.75">
      <c r="A18" s="2">
        <v>52</v>
      </c>
      <c r="B18" s="2">
        <f aca="true" t="shared" si="0" ref="B18:AM18">B59</f>
        <v>1</v>
      </c>
      <c r="C18" s="2">
        <f t="shared" si="0"/>
        <v>1</v>
      </c>
      <c r="D18" s="2">
        <f t="shared" si="0"/>
        <v>12</v>
      </c>
      <c r="E18" s="2">
        <f t="shared" si="0"/>
        <v>0</v>
      </c>
      <c r="F18" s="2" t="str">
        <f t="shared" si="0"/>
        <v>Новый объект</v>
      </c>
      <c r="G18" s="2" t="str">
        <f t="shared" si="0"/>
        <v>РЕМОНТ крыши  ДК с. Великоархангелькое</v>
      </c>
      <c r="H18" s="2">
        <f t="shared" si="0"/>
        <v>0</v>
      </c>
      <c r="I18" s="2">
        <f t="shared" si="0"/>
        <v>0</v>
      </c>
      <c r="J18" s="2">
        <f t="shared" si="0"/>
        <v>0</v>
      </c>
      <c r="K18" s="2">
        <f t="shared" si="0"/>
        <v>0</v>
      </c>
      <c r="L18" s="2">
        <f t="shared" si="0"/>
        <v>0</v>
      </c>
      <c r="M18" s="2">
        <f t="shared" si="0"/>
        <v>0</v>
      </c>
      <c r="N18" s="2">
        <f t="shared" si="0"/>
        <v>0</v>
      </c>
      <c r="O18" s="2">
        <f t="shared" si="0"/>
        <v>27540.94</v>
      </c>
      <c r="P18" s="2">
        <f t="shared" si="0"/>
        <v>24390.39</v>
      </c>
      <c r="Q18" s="2">
        <f t="shared" si="0"/>
        <v>141.61</v>
      </c>
      <c r="R18" s="2">
        <f t="shared" si="0"/>
        <v>19.77</v>
      </c>
      <c r="S18" s="2">
        <f t="shared" si="0"/>
        <v>3008.94</v>
      </c>
      <c r="T18" s="2">
        <f t="shared" si="0"/>
        <v>0</v>
      </c>
      <c r="U18" s="2">
        <f t="shared" si="0"/>
        <v>327.58299999999997</v>
      </c>
      <c r="V18" s="2">
        <f t="shared" si="0"/>
        <v>1.8208</v>
      </c>
      <c r="W18" s="2">
        <f t="shared" si="0"/>
        <v>0</v>
      </c>
      <c r="X18" s="2">
        <f t="shared" si="0"/>
        <v>2905.95</v>
      </c>
      <c r="Y18" s="2">
        <f t="shared" si="0"/>
        <v>1867.64</v>
      </c>
      <c r="Z18" s="2">
        <f t="shared" si="0"/>
        <v>0</v>
      </c>
      <c r="AA18" s="2">
        <f t="shared" si="0"/>
        <v>0</v>
      </c>
      <c r="AB18" s="2">
        <f t="shared" si="0"/>
        <v>0</v>
      </c>
      <c r="AC18" s="2">
        <f t="shared" si="0"/>
        <v>0</v>
      </c>
      <c r="AD18" s="2">
        <f t="shared" si="0"/>
        <v>0</v>
      </c>
      <c r="AE18" s="2">
        <f t="shared" si="0"/>
        <v>0</v>
      </c>
      <c r="AF18" s="2">
        <f t="shared" si="0"/>
        <v>0</v>
      </c>
      <c r="AG18" s="2">
        <f t="shared" si="0"/>
        <v>0</v>
      </c>
      <c r="AH18" s="2">
        <f t="shared" si="0"/>
        <v>0</v>
      </c>
      <c r="AI18" s="2">
        <f t="shared" si="0"/>
        <v>0</v>
      </c>
      <c r="AJ18" s="2">
        <f t="shared" si="0"/>
        <v>0</v>
      </c>
      <c r="AK18" s="2">
        <f t="shared" si="0"/>
        <v>0</v>
      </c>
      <c r="AL18" s="2">
        <f t="shared" si="0"/>
        <v>0</v>
      </c>
      <c r="AM18" s="2">
        <f t="shared" si="0"/>
        <v>0</v>
      </c>
    </row>
    <row r="19" ht="12.75">
      <c r="G19">
        <v>0</v>
      </c>
    </row>
    <row r="20" spans="1:59" ht="12.75">
      <c r="A20" s="1">
        <v>3</v>
      </c>
      <c r="B20" s="1">
        <v>1</v>
      </c>
      <c r="C20" s="1"/>
      <c r="D20" s="1">
        <f>ROW(A32)</f>
        <v>32</v>
      </c>
      <c r="E20" s="1"/>
      <c r="F20" s="1" t="s">
        <v>13</v>
      </c>
      <c r="G20" s="1" t="s">
        <v>14</v>
      </c>
      <c r="H20" s="1"/>
      <c r="I20" s="1"/>
      <c r="J20" s="1" t="s">
        <v>6</v>
      </c>
      <c r="K20" s="1"/>
      <c r="L20" s="1"/>
      <c r="M20" s="1"/>
      <c r="N20" s="1" t="s">
        <v>6</v>
      </c>
      <c r="O20" s="1"/>
      <c r="P20" s="1"/>
      <c r="Q20" s="1"/>
      <c r="R20" s="1" t="s">
        <v>6</v>
      </c>
      <c r="S20" s="1" t="s">
        <v>6</v>
      </c>
      <c r="T20" s="1" t="s">
        <v>6</v>
      </c>
      <c r="U20" s="1" t="s">
        <v>6</v>
      </c>
      <c r="V20" s="1"/>
      <c r="W20" s="1"/>
      <c r="X20" s="1">
        <v>0</v>
      </c>
      <c r="Y20" s="1"/>
      <c r="Z20" s="1"/>
      <c r="AA20" s="1"/>
      <c r="AB20" s="1"/>
      <c r="AC20" s="1"/>
      <c r="AD20" s="1"/>
      <c r="AE20" s="1"/>
      <c r="AF20" s="1"/>
      <c r="AG20" s="1"/>
      <c r="AH20" s="1"/>
      <c r="AI20" s="1"/>
      <c r="AJ20" s="1">
        <v>0</v>
      </c>
      <c r="AK20" s="1">
        <v>0</v>
      </c>
      <c r="AL20" s="1">
        <v>0</v>
      </c>
      <c r="AM20" s="1"/>
      <c r="BE20" t="s">
        <v>15</v>
      </c>
      <c r="BF20">
        <v>0</v>
      </c>
      <c r="BG20">
        <v>0</v>
      </c>
    </row>
    <row r="22" spans="1:39" ht="12.75">
      <c r="A22" s="2">
        <v>52</v>
      </c>
      <c r="B22" s="2">
        <f aca="true" t="shared" si="1" ref="B22:AM22">B32</f>
        <v>1</v>
      </c>
      <c r="C22" s="2">
        <f t="shared" si="1"/>
        <v>3</v>
      </c>
      <c r="D22" s="2">
        <f t="shared" si="1"/>
        <v>20</v>
      </c>
      <c r="E22" s="2">
        <f t="shared" si="1"/>
        <v>0</v>
      </c>
      <c r="F22" s="2" t="str">
        <f t="shared" si="1"/>
        <v>Новая локальная смета</v>
      </c>
      <c r="G22" s="2" t="str">
        <f t="shared" si="1"/>
        <v>Ремонт крыши Сельского дома культуры с. Великоархангельское</v>
      </c>
      <c r="H22" s="2">
        <f t="shared" si="1"/>
        <v>0</v>
      </c>
      <c r="I22" s="2">
        <f t="shared" si="1"/>
        <v>0</v>
      </c>
      <c r="J22" s="2">
        <f t="shared" si="1"/>
        <v>0</v>
      </c>
      <c r="K22" s="2">
        <f t="shared" si="1"/>
        <v>0</v>
      </c>
      <c r="L22" s="2">
        <f t="shared" si="1"/>
        <v>0</v>
      </c>
      <c r="M22" s="2">
        <f t="shared" si="1"/>
        <v>0</v>
      </c>
      <c r="N22" s="2">
        <f t="shared" si="1"/>
        <v>0</v>
      </c>
      <c r="O22" s="2">
        <f t="shared" si="1"/>
        <v>27540.94</v>
      </c>
      <c r="P22" s="2">
        <f t="shared" si="1"/>
        <v>24390.39</v>
      </c>
      <c r="Q22" s="2">
        <f t="shared" si="1"/>
        <v>141.61</v>
      </c>
      <c r="R22" s="2">
        <f t="shared" si="1"/>
        <v>19.77</v>
      </c>
      <c r="S22" s="2">
        <f t="shared" si="1"/>
        <v>3008.94</v>
      </c>
      <c r="T22" s="2">
        <f t="shared" si="1"/>
        <v>0</v>
      </c>
      <c r="U22" s="2">
        <f t="shared" si="1"/>
        <v>327.58299999999997</v>
      </c>
      <c r="V22" s="2">
        <f t="shared" si="1"/>
        <v>1.8208</v>
      </c>
      <c r="W22" s="2">
        <f t="shared" si="1"/>
        <v>0</v>
      </c>
      <c r="X22" s="2">
        <f t="shared" si="1"/>
        <v>2905.95</v>
      </c>
      <c r="Y22" s="2">
        <f t="shared" si="1"/>
        <v>1867.64</v>
      </c>
      <c r="Z22" s="2">
        <f t="shared" si="1"/>
        <v>0</v>
      </c>
      <c r="AA22" s="2">
        <f t="shared" si="1"/>
        <v>0</v>
      </c>
      <c r="AB22" s="2">
        <f t="shared" si="1"/>
        <v>27540.94</v>
      </c>
      <c r="AC22" s="2">
        <f t="shared" si="1"/>
        <v>24390.39</v>
      </c>
      <c r="AD22" s="2">
        <f t="shared" si="1"/>
        <v>141.61</v>
      </c>
      <c r="AE22" s="2">
        <f t="shared" si="1"/>
        <v>19.77</v>
      </c>
      <c r="AF22" s="2">
        <f t="shared" si="1"/>
        <v>3008.94</v>
      </c>
      <c r="AG22" s="2">
        <f t="shared" si="1"/>
        <v>0</v>
      </c>
      <c r="AH22" s="2">
        <f t="shared" si="1"/>
        <v>327.58</v>
      </c>
      <c r="AI22" s="2">
        <f t="shared" si="1"/>
        <v>1.82</v>
      </c>
      <c r="AJ22" s="2">
        <f t="shared" si="1"/>
        <v>0</v>
      </c>
      <c r="AK22" s="2">
        <f t="shared" si="1"/>
        <v>2905.95</v>
      </c>
      <c r="AL22" s="2">
        <f t="shared" si="1"/>
        <v>1867.64</v>
      </c>
      <c r="AM22" s="2">
        <f t="shared" si="1"/>
        <v>0</v>
      </c>
    </row>
    <row r="24" spans="1:154" ht="12.75">
      <c r="A24">
        <v>17</v>
      </c>
      <c r="B24">
        <v>1</v>
      </c>
      <c r="C24">
        <f>ROW(SmtRes!A7)</f>
        <v>7</v>
      </c>
      <c r="D24">
        <f>ROW(EtalonRes!A7)</f>
        <v>7</v>
      </c>
      <c r="E24" t="s">
        <v>16</v>
      </c>
      <c r="F24" t="s">
        <v>17</v>
      </c>
      <c r="G24" t="s">
        <v>18</v>
      </c>
      <c r="H24" t="s">
        <v>19</v>
      </c>
      <c r="I24">
        <v>12</v>
      </c>
      <c r="J24">
        <v>0</v>
      </c>
      <c r="O24">
        <v>2981.64</v>
      </c>
      <c r="P24">
        <v>1920.24</v>
      </c>
      <c r="Q24">
        <v>46.2</v>
      </c>
      <c r="R24">
        <v>6.24</v>
      </c>
      <c r="S24">
        <v>1015.2</v>
      </c>
      <c r="T24">
        <v>0</v>
      </c>
      <c r="U24">
        <v>121.44</v>
      </c>
      <c r="V24">
        <v>0.6</v>
      </c>
      <c r="W24">
        <v>0</v>
      </c>
      <c r="X24">
        <v>1072.51</v>
      </c>
      <c r="Y24">
        <v>561.79</v>
      </c>
      <c r="AA24">
        <v>0</v>
      </c>
      <c r="AB24">
        <v>248.47</v>
      </c>
      <c r="AC24">
        <v>160.02</v>
      </c>
      <c r="AD24">
        <v>3.85</v>
      </c>
      <c r="AE24">
        <v>0.52</v>
      </c>
      <c r="AF24">
        <v>84.6</v>
      </c>
      <c r="AG24">
        <v>0</v>
      </c>
      <c r="AH24">
        <v>10.12</v>
      </c>
      <c r="AI24">
        <v>0.05</v>
      </c>
      <c r="AJ24">
        <v>0</v>
      </c>
      <c r="AK24">
        <v>857.53</v>
      </c>
      <c r="AL24">
        <v>769.08</v>
      </c>
      <c r="AM24">
        <v>3.85</v>
      </c>
      <c r="AN24">
        <v>0.52</v>
      </c>
      <c r="AO24">
        <v>84.6</v>
      </c>
      <c r="AP24">
        <v>0</v>
      </c>
      <c r="AQ24">
        <v>10.12</v>
      </c>
      <c r="AR24">
        <v>0.05</v>
      </c>
      <c r="AS24">
        <v>0</v>
      </c>
      <c r="AT24">
        <v>105</v>
      </c>
      <c r="AU24">
        <v>55</v>
      </c>
      <c r="AV24">
        <v>1</v>
      </c>
      <c r="AW24">
        <v>1</v>
      </c>
      <c r="AX24">
        <v>1</v>
      </c>
      <c r="AY24">
        <v>1</v>
      </c>
      <c r="AZ24">
        <v>1</v>
      </c>
      <c r="BA24">
        <v>1</v>
      </c>
      <c r="BB24">
        <v>1</v>
      </c>
      <c r="BC24">
        <v>1</v>
      </c>
      <c r="BH24">
        <v>0</v>
      </c>
      <c r="BI24">
        <v>1</v>
      </c>
      <c r="BJ24" t="s">
        <v>17</v>
      </c>
      <c r="BM24">
        <v>24</v>
      </c>
      <c r="BN24">
        <v>0</v>
      </c>
      <c r="BP24">
        <v>0</v>
      </c>
      <c r="BQ24">
        <v>2</v>
      </c>
      <c r="BR24">
        <v>0</v>
      </c>
      <c r="BS24">
        <v>1</v>
      </c>
      <c r="BT24">
        <v>1</v>
      </c>
      <c r="BU24">
        <v>1</v>
      </c>
      <c r="BV24">
        <v>1</v>
      </c>
      <c r="BW24">
        <v>1</v>
      </c>
      <c r="BX24">
        <v>1</v>
      </c>
      <c r="BZ24">
        <v>105</v>
      </c>
      <c r="CA24">
        <v>55</v>
      </c>
      <c r="CF24">
        <v>0</v>
      </c>
      <c r="CG24">
        <v>0</v>
      </c>
      <c r="CM24">
        <v>0</v>
      </c>
      <c r="CO24">
        <v>0</v>
      </c>
      <c r="DN24">
        <v>0</v>
      </c>
      <c r="DO24">
        <v>0</v>
      </c>
      <c r="DP24">
        <v>1</v>
      </c>
      <c r="DQ24">
        <v>1</v>
      </c>
      <c r="DR24">
        <v>1</v>
      </c>
      <c r="DS24">
        <v>1</v>
      </c>
      <c r="DT24">
        <v>1</v>
      </c>
      <c r="DU24">
        <v>1005</v>
      </c>
      <c r="DV24" t="s">
        <v>19</v>
      </c>
      <c r="DW24" t="s">
        <v>19</v>
      </c>
      <c r="DX24">
        <v>100</v>
      </c>
      <c r="EE24">
        <v>20133264</v>
      </c>
      <c r="EF24">
        <v>2</v>
      </c>
      <c r="EG24" t="s">
        <v>20</v>
      </c>
      <c r="EH24">
        <v>0</v>
      </c>
      <c r="EJ24">
        <v>1</v>
      </c>
      <c r="EK24">
        <v>24</v>
      </c>
      <c r="EL24" t="s">
        <v>21</v>
      </c>
      <c r="EM24" t="s">
        <v>22</v>
      </c>
      <c r="EP24" t="s">
        <v>23</v>
      </c>
      <c r="EQ24">
        <v>0</v>
      </c>
      <c r="ER24">
        <v>857.53</v>
      </c>
      <c r="ES24">
        <v>769.08</v>
      </c>
      <c r="ET24">
        <v>3.85</v>
      </c>
      <c r="EU24">
        <v>0.52</v>
      </c>
      <c r="EV24">
        <v>84.6</v>
      </c>
      <c r="EW24">
        <v>10.12</v>
      </c>
      <c r="EX24">
        <v>0.05</v>
      </c>
    </row>
    <row r="25" spans="1:154" ht="12.75">
      <c r="A25">
        <v>17</v>
      </c>
      <c r="B25">
        <v>1</v>
      </c>
      <c r="E25" t="s">
        <v>24</v>
      </c>
      <c r="F25" t="s">
        <v>25</v>
      </c>
      <c r="G25" t="s">
        <v>26</v>
      </c>
      <c r="H25" t="s">
        <v>27</v>
      </c>
      <c r="I25">
        <v>0.39</v>
      </c>
      <c r="J25">
        <v>0</v>
      </c>
      <c r="O25">
        <v>7316.4</v>
      </c>
      <c r="P25">
        <v>7316.4</v>
      </c>
      <c r="Q25">
        <v>0</v>
      </c>
      <c r="R25">
        <v>0</v>
      </c>
      <c r="S25">
        <v>0</v>
      </c>
      <c r="T25">
        <v>0</v>
      </c>
      <c r="U25">
        <v>0</v>
      </c>
      <c r="V25">
        <v>0</v>
      </c>
      <c r="W25">
        <v>0</v>
      </c>
      <c r="X25">
        <v>0</v>
      </c>
      <c r="Y25">
        <v>0</v>
      </c>
      <c r="AA25">
        <v>0</v>
      </c>
      <c r="AB25">
        <v>18760</v>
      </c>
      <c r="AC25">
        <v>18760</v>
      </c>
      <c r="AD25">
        <v>0</v>
      </c>
      <c r="AE25">
        <v>0</v>
      </c>
      <c r="AF25">
        <v>0</v>
      </c>
      <c r="AG25">
        <v>0</v>
      </c>
      <c r="AH25">
        <v>0</v>
      </c>
      <c r="AI25">
        <v>0</v>
      </c>
      <c r="AJ25">
        <v>0</v>
      </c>
      <c r="AK25">
        <v>18760</v>
      </c>
      <c r="AL25">
        <v>18760</v>
      </c>
      <c r="AM25">
        <v>0</v>
      </c>
      <c r="AN25">
        <v>0</v>
      </c>
      <c r="AO25">
        <v>0</v>
      </c>
      <c r="AP25">
        <v>0</v>
      </c>
      <c r="AQ25">
        <v>0</v>
      </c>
      <c r="AR25">
        <v>0</v>
      </c>
      <c r="AS25">
        <v>0</v>
      </c>
      <c r="AT25">
        <v>0</v>
      </c>
      <c r="AU25">
        <v>0</v>
      </c>
      <c r="AV25">
        <v>1</v>
      </c>
      <c r="AW25">
        <v>1</v>
      </c>
      <c r="AX25">
        <v>1</v>
      </c>
      <c r="AY25">
        <v>1</v>
      </c>
      <c r="AZ25">
        <v>1</v>
      </c>
      <c r="BA25">
        <v>1</v>
      </c>
      <c r="BB25">
        <v>1</v>
      </c>
      <c r="BC25">
        <v>1</v>
      </c>
      <c r="BH25">
        <v>3</v>
      </c>
      <c r="BI25">
        <v>1</v>
      </c>
      <c r="BJ25" t="s">
        <v>25</v>
      </c>
      <c r="BM25">
        <v>1100</v>
      </c>
      <c r="BN25">
        <v>0</v>
      </c>
      <c r="BP25">
        <v>0</v>
      </c>
      <c r="BQ25">
        <v>8</v>
      </c>
      <c r="BR25">
        <v>0</v>
      </c>
      <c r="BS25">
        <v>1</v>
      </c>
      <c r="BT25">
        <v>1</v>
      </c>
      <c r="BU25">
        <v>1</v>
      </c>
      <c r="BV25">
        <v>1</v>
      </c>
      <c r="BW25">
        <v>1</v>
      </c>
      <c r="BX25">
        <v>1</v>
      </c>
      <c r="BZ25">
        <v>0</v>
      </c>
      <c r="CA25">
        <v>0</v>
      </c>
      <c r="CF25">
        <v>0</v>
      </c>
      <c r="CG25">
        <v>0</v>
      </c>
      <c r="CM25">
        <v>0</v>
      </c>
      <c r="CO25">
        <v>0</v>
      </c>
      <c r="DN25">
        <v>0</v>
      </c>
      <c r="DO25">
        <v>0</v>
      </c>
      <c r="DP25">
        <v>1</v>
      </c>
      <c r="DQ25">
        <v>1</v>
      </c>
      <c r="DR25">
        <v>1</v>
      </c>
      <c r="DS25">
        <v>1</v>
      </c>
      <c r="DT25">
        <v>1</v>
      </c>
      <c r="DU25">
        <v>1009</v>
      </c>
      <c r="DV25" t="s">
        <v>27</v>
      </c>
      <c r="DW25" t="s">
        <v>27</v>
      </c>
      <c r="DX25">
        <v>1000</v>
      </c>
      <c r="EE25">
        <v>20133332</v>
      </c>
      <c r="EF25">
        <v>8</v>
      </c>
      <c r="EG25" t="s">
        <v>28</v>
      </c>
      <c r="EH25">
        <v>0</v>
      </c>
      <c r="EJ25">
        <v>1</v>
      </c>
      <c r="EK25">
        <v>1100</v>
      </c>
      <c r="EL25" t="s">
        <v>29</v>
      </c>
      <c r="EM25" t="s">
        <v>30</v>
      </c>
      <c r="EQ25">
        <v>0</v>
      </c>
      <c r="ER25">
        <v>18760</v>
      </c>
      <c r="ES25">
        <v>18760</v>
      </c>
      <c r="ET25">
        <v>0</v>
      </c>
      <c r="EU25">
        <v>0</v>
      </c>
      <c r="EV25">
        <v>0</v>
      </c>
      <c r="EW25">
        <v>0</v>
      </c>
      <c r="EX25">
        <v>0</v>
      </c>
    </row>
    <row r="26" spans="1:154" ht="12.75">
      <c r="A26">
        <v>17</v>
      </c>
      <c r="B26">
        <v>1</v>
      </c>
      <c r="C26">
        <f>ROW(SmtRes!A9)</f>
        <v>9</v>
      </c>
      <c r="D26">
        <f>ROW(EtalonRes!A9)</f>
        <v>9</v>
      </c>
      <c r="E26" t="s">
        <v>31</v>
      </c>
      <c r="F26" t="s">
        <v>32</v>
      </c>
      <c r="G26" t="s">
        <v>33</v>
      </c>
      <c r="H26" t="s">
        <v>19</v>
      </c>
      <c r="I26">
        <v>0.35</v>
      </c>
      <c r="J26">
        <v>0</v>
      </c>
      <c r="O26">
        <v>24.9</v>
      </c>
      <c r="P26">
        <v>0</v>
      </c>
      <c r="Q26">
        <v>2.62</v>
      </c>
      <c r="R26">
        <v>0</v>
      </c>
      <c r="S26">
        <v>22.28</v>
      </c>
      <c r="T26">
        <v>0</v>
      </c>
      <c r="U26">
        <v>3.0029999999999997</v>
      </c>
      <c r="V26">
        <v>0</v>
      </c>
      <c r="W26">
        <v>0</v>
      </c>
      <c r="X26">
        <v>24.51</v>
      </c>
      <c r="Y26">
        <v>15.6</v>
      </c>
      <c r="AA26">
        <v>0</v>
      </c>
      <c r="AB26">
        <v>71.14</v>
      </c>
      <c r="AC26">
        <v>0</v>
      </c>
      <c r="AD26">
        <v>7.48</v>
      </c>
      <c r="AE26">
        <v>0</v>
      </c>
      <c r="AF26">
        <v>63.66</v>
      </c>
      <c r="AG26">
        <v>0</v>
      </c>
      <c r="AH26">
        <v>8.58</v>
      </c>
      <c r="AI26">
        <v>0</v>
      </c>
      <c r="AJ26">
        <v>0</v>
      </c>
      <c r="AK26">
        <v>71.14</v>
      </c>
      <c r="AL26">
        <v>0</v>
      </c>
      <c r="AM26">
        <v>7.48</v>
      </c>
      <c r="AN26">
        <v>0</v>
      </c>
      <c r="AO26">
        <v>63.66</v>
      </c>
      <c r="AP26">
        <v>0</v>
      </c>
      <c r="AQ26">
        <v>8.58</v>
      </c>
      <c r="AR26">
        <v>0</v>
      </c>
      <c r="AS26">
        <v>0</v>
      </c>
      <c r="AT26">
        <v>110</v>
      </c>
      <c r="AU26">
        <v>70</v>
      </c>
      <c r="AV26">
        <v>1</v>
      </c>
      <c r="AW26">
        <v>1</v>
      </c>
      <c r="AX26">
        <v>1</v>
      </c>
      <c r="AY26">
        <v>1</v>
      </c>
      <c r="AZ26">
        <v>1</v>
      </c>
      <c r="BA26">
        <v>1</v>
      </c>
      <c r="BB26">
        <v>1</v>
      </c>
      <c r="BC26">
        <v>1</v>
      </c>
      <c r="BH26">
        <v>0</v>
      </c>
      <c r="BI26">
        <v>1</v>
      </c>
      <c r="BJ26" t="s">
        <v>32</v>
      </c>
      <c r="BM26">
        <v>205</v>
      </c>
      <c r="BN26">
        <v>0</v>
      </c>
      <c r="BP26">
        <v>0</v>
      </c>
      <c r="BQ26">
        <v>2</v>
      </c>
      <c r="BR26">
        <v>0</v>
      </c>
      <c r="BS26">
        <v>1</v>
      </c>
      <c r="BT26">
        <v>1</v>
      </c>
      <c r="BU26">
        <v>1</v>
      </c>
      <c r="BV26">
        <v>1</v>
      </c>
      <c r="BW26">
        <v>1</v>
      </c>
      <c r="BX26">
        <v>1</v>
      </c>
      <c r="BZ26">
        <v>110</v>
      </c>
      <c r="CA26">
        <v>70</v>
      </c>
      <c r="CF26">
        <v>0</v>
      </c>
      <c r="CG26">
        <v>0</v>
      </c>
      <c r="CM26">
        <v>0</v>
      </c>
      <c r="CO26">
        <v>0</v>
      </c>
      <c r="DN26">
        <v>0</v>
      </c>
      <c r="DO26">
        <v>0</v>
      </c>
      <c r="DP26">
        <v>1</v>
      </c>
      <c r="DQ26">
        <v>1</v>
      </c>
      <c r="DR26">
        <v>1</v>
      </c>
      <c r="DS26">
        <v>1</v>
      </c>
      <c r="DT26">
        <v>1</v>
      </c>
      <c r="DU26">
        <v>1005</v>
      </c>
      <c r="DV26" t="s">
        <v>19</v>
      </c>
      <c r="DW26" t="s">
        <v>19</v>
      </c>
      <c r="DX26">
        <v>100</v>
      </c>
      <c r="EE26">
        <v>20133305</v>
      </c>
      <c r="EF26">
        <v>2</v>
      </c>
      <c r="EG26" t="s">
        <v>20</v>
      </c>
      <c r="EH26">
        <v>0</v>
      </c>
      <c r="EJ26">
        <v>1</v>
      </c>
      <c r="EK26">
        <v>205</v>
      </c>
      <c r="EL26" t="s">
        <v>34</v>
      </c>
      <c r="EM26" t="s">
        <v>35</v>
      </c>
      <c r="EP26" t="s">
        <v>36</v>
      </c>
      <c r="EQ26">
        <v>0</v>
      </c>
      <c r="ER26">
        <v>71.14</v>
      </c>
      <c r="ES26">
        <v>0</v>
      </c>
      <c r="ET26">
        <v>7.48</v>
      </c>
      <c r="EU26">
        <v>0</v>
      </c>
      <c r="EV26">
        <v>63.66</v>
      </c>
      <c r="EW26">
        <v>8.58</v>
      </c>
      <c r="EX26">
        <v>0</v>
      </c>
    </row>
    <row r="27" spans="1:154" ht="12.75">
      <c r="A27">
        <v>17</v>
      </c>
      <c r="B27">
        <v>1</v>
      </c>
      <c r="C27">
        <f>ROW(SmtRes!A12)</f>
        <v>12</v>
      </c>
      <c r="D27">
        <f>ROW(EtalonRes!A12)</f>
        <v>12</v>
      </c>
      <c r="E27" t="s">
        <v>37</v>
      </c>
      <c r="F27" t="s">
        <v>38</v>
      </c>
      <c r="G27" t="s">
        <v>39</v>
      </c>
      <c r="H27" t="s">
        <v>40</v>
      </c>
      <c r="I27">
        <v>35</v>
      </c>
      <c r="J27">
        <v>0</v>
      </c>
      <c r="O27">
        <v>4802.7</v>
      </c>
      <c r="P27">
        <v>3329.55</v>
      </c>
      <c r="Q27">
        <v>0</v>
      </c>
      <c r="R27">
        <v>0</v>
      </c>
      <c r="S27">
        <v>1473.15</v>
      </c>
      <c r="T27">
        <v>0</v>
      </c>
      <c r="U27">
        <v>140.7</v>
      </c>
      <c r="V27">
        <v>0</v>
      </c>
      <c r="W27">
        <v>0</v>
      </c>
      <c r="X27">
        <v>1222.71</v>
      </c>
      <c r="Y27">
        <v>957.55</v>
      </c>
      <c r="AA27">
        <v>0</v>
      </c>
      <c r="AB27">
        <v>137.22</v>
      </c>
      <c r="AC27">
        <v>95.13</v>
      </c>
      <c r="AD27">
        <v>0</v>
      </c>
      <c r="AE27">
        <v>0</v>
      </c>
      <c r="AF27">
        <v>42.09</v>
      </c>
      <c r="AG27">
        <v>0</v>
      </c>
      <c r="AH27">
        <v>4.02</v>
      </c>
      <c r="AI27">
        <v>0</v>
      </c>
      <c r="AJ27">
        <v>0</v>
      </c>
      <c r="AK27">
        <v>137.22</v>
      </c>
      <c r="AL27">
        <v>95.13</v>
      </c>
      <c r="AM27">
        <v>0</v>
      </c>
      <c r="AN27">
        <v>0</v>
      </c>
      <c r="AO27">
        <v>42.09</v>
      </c>
      <c r="AP27">
        <v>0</v>
      </c>
      <c r="AQ27">
        <v>4.02</v>
      </c>
      <c r="AR27">
        <v>0</v>
      </c>
      <c r="AS27">
        <v>0</v>
      </c>
      <c r="AT27">
        <v>83</v>
      </c>
      <c r="AU27">
        <v>65</v>
      </c>
      <c r="AV27">
        <v>1</v>
      </c>
      <c r="AW27">
        <v>1</v>
      </c>
      <c r="AX27">
        <v>1</v>
      </c>
      <c r="AY27">
        <v>1</v>
      </c>
      <c r="AZ27">
        <v>1</v>
      </c>
      <c r="BA27">
        <v>1</v>
      </c>
      <c r="BB27">
        <v>1</v>
      </c>
      <c r="BC27">
        <v>1</v>
      </c>
      <c r="BH27">
        <v>0</v>
      </c>
      <c r="BI27">
        <v>1</v>
      </c>
      <c r="BM27">
        <v>218</v>
      </c>
      <c r="BN27">
        <v>0</v>
      </c>
      <c r="BP27">
        <v>0</v>
      </c>
      <c r="BQ27">
        <v>6</v>
      </c>
      <c r="BR27">
        <v>0</v>
      </c>
      <c r="BS27">
        <v>1</v>
      </c>
      <c r="BT27">
        <v>1</v>
      </c>
      <c r="BU27">
        <v>1</v>
      </c>
      <c r="BV27">
        <v>1</v>
      </c>
      <c r="BW27">
        <v>1</v>
      </c>
      <c r="BX27">
        <v>1</v>
      </c>
      <c r="BZ27">
        <v>83</v>
      </c>
      <c r="CA27">
        <v>65</v>
      </c>
      <c r="CF27">
        <v>0</v>
      </c>
      <c r="CG27">
        <v>0</v>
      </c>
      <c r="CM27">
        <v>0</v>
      </c>
      <c r="CO27">
        <v>0</v>
      </c>
      <c r="DN27">
        <v>0</v>
      </c>
      <c r="DO27">
        <v>0</v>
      </c>
      <c r="DP27">
        <v>1</v>
      </c>
      <c r="DQ27">
        <v>1</v>
      </c>
      <c r="DR27">
        <v>1</v>
      </c>
      <c r="DS27">
        <v>1</v>
      </c>
      <c r="DT27">
        <v>1</v>
      </c>
      <c r="DU27">
        <v>1005</v>
      </c>
      <c r="DV27" t="s">
        <v>40</v>
      </c>
      <c r="DW27" t="s">
        <v>40</v>
      </c>
      <c r="DX27">
        <v>1</v>
      </c>
      <c r="EE27">
        <v>20133314</v>
      </c>
      <c r="EF27">
        <v>6</v>
      </c>
      <c r="EG27" t="s">
        <v>41</v>
      </c>
      <c r="EH27">
        <v>0</v>
      </c>
      <c r="EJ27">
        <v>1</v>
      </c>
      <c r="EK27">
        <v>218</v>
      </c>
      <c r="EL27" t="s">
        <v>42</v>
      </c>
      <c r="EM27" t="s">
        <v>43</v>
      </c>
      <c r="EP27" t="s">
        <v>162</v>
      </c>
      <c r="EQ27">
        <v>0</v>
      </c>
      <c r="ER27">
        <v>137.22</v>
      </c>
      <c r="ES27">
        <v>95.13</v>
      </c>
      <c r="ET27">
        <v>0</v>
      </c>
      <c r="EU27">
        <v>0</v>
      </c>
      <c r="EV27">
        <v>42.09</v>
      </c>
      <c r="EW27">
        <v>4.02</v>
      </c>
      <c r="EX27">
        <v>0</v>
      </c>
    </row>
    <row r="28" spans="1:154" ht="12.75">
      <c r="A28">
        <v>17</v>
      </c>
      <c r="B28">
        <v>1</v>
      </c>
      <c r="C28">
        <f>ROW(SmtRes!A15)</f>
        <v>15</v>
      </c>
      <c r="D28">
        <f>ROW(EtalonRes!A15)</f>
        <v>15</v>
      </c>
      <c r="E28" t="s">
        <v>44</v>
      </c>
      <c r="F28" t="s">
        <v>45</v>
      </c>
      <c r="G28" t="s">
        <v>46</v>
      </c>
      <c r="H28" t="s">
        <v>47</v>
      </c>
      <c r="I28">
        <v>1.12</v>
      </c>
      <c r="J28">
        <v>0</v>
      </c>
      <c r="O28">
        <v>75.79</v>
      </c>
      <c r="P28">
        <v>0</v>
      </c>
      <c r="Q28">
        <v>0.17</v>
      </c>
      <c r="R28">
        <v>0</v>
      </c>
      <c r="S28">
        <v>75.62</v>
      </c>
      <c r="T28">
        <v>0</v>
      </c>
      <c r="U28">
        <v>10.192</v>
      </c>
      <c r="V28">
        <v>0</v>
      </c>
      <c r="W28">
        <v>0</v>
      </c>
      <c r="X28">
        <v>62.76</v>
      </c>
      <c r="Y28">
        <v>49.15</v>
      </c>
      <c r="AA28">
        <v>0</v>
      </c>
      <c r="AB28">
        <v>67.67</v>
      </c>
      <c r="AC28">
        <v>0</v>
      </c>
      <c r="AD28">
        <v>0.15</v>
      </c>
      <c r="AE28">
        <v>0</v>
      </c>
      <c r="AF28">
        <v>67.52</v>
      </c>
      <c r="AG28">
        <v>0</v>
      </c>
      <c r="AH28">
        <v>9.1</v>
      </c>
      <c r="AI28">
        <v>0</v>
      </c>
      <c r="AJ28">
        <v>0</v>
      </c>
      <c r="AK28">
        <v>67.67</v>
      </c>
      <c r="AL28">
        <v>0</v>
      </c>
      <c r="AM28">
        <v>0.15</v>
      </c>
      <c r="AN28">
        <v>0</v>
      </c>
      <c r="AO28">
        <v>67.52</v>
      </c>
      <c r="AP28">
        <v>0</v>
      </c>
      <c r="AQ28">
        <v>9.1</v>
      </c>
      <c r="AR28">
        <v>0</v>
      </c>
      <c r="AS28">
        <v>0</v>
      </c>
      <c r="AT28">
        <v>83</v>
      </c>
      <c r="AU28">
        <v>65</v>
      </c>
      <c r="AV28">
        <v>1</v>
      </c>
      <c r="AW28">
        <v>1</v>
      </c>
      <c r="AX28">
        <v>1</v>
      </c>
      <c r="AY28">
        <v>1</v>
      </c>
      <c r="AZ28">
        <v>1</v>
      </c>
      <c r="BA28">
        <v>1</v>
      </c>
      <c r="BB28">
        <v>1</v>
      </c>
      <c r="BC28">
        <v>1</v>
      </c>
      <c r="BH28">
        <v>0</v>
      </c>
      <c r="BI28">
        <v>1</v>
      </c>
      <c r="BM28">
        <v>218</v>
      </c>
      <c r="BN28">
        <v>0</v>
      </c>
      <c r="BP28">
        <v>0</v>
      </c>
      <c r="BQ28">
        <v>6</v>
      </c>
      <c r="BR28">
        <v>0</v>
      </c>
      <c r="BS28">
        <v>1</v>
      </c>
      <c r="BT28">
        <v>1</v>
      </c>
      <c r="BU28">
        <v>1</v>
      </c>
      <c r="BV28">
        <v>1</v>
      </c>
      <c r="BW28">
        <v>1</v>
      </c>
      <c r="BX28">
        <v>1</v>
      </c>
      <c r="BZ28">
        <v>83</v>
      </c>
      <c r="CA28">
        <v>65</v>
      </c>
      <c r="CF28">
        <v>0</v>
      </c>
      <c r="CG28">
        <v>0</v>
      </c>
      <c r="CM28">
        <v>0</v>
      </c>
      <c r="CO28">
        <v>0</v>
      </c>
      <c r="DN28">
        <v>0</v>
      </c>
      <c r="DO28">
        <v>0</v>
      </c>
      <c r="DP28">
        <v>1</v>
      </c>
      <c r="DQ28">
        <v>1</v>
      </c>
      <c r="DR28">
        <v>1</v>
      </c>
      <c r="DS28">
        <v>1</v>
      </c>
      <c r="DT28">
        <v>1</v>
      </c>
      <c r="DU28">
        <v>1003</v>
      </c>
      <c r="DV28" t="s">
        <v>47</v>
      </c>
      <c r="DW28" t="s">
        <v>48</v>
      </c>
      <c r="DX28">
        <v>100</v>
      </c>
      <c r="EE28">
        <v>20133314</v>
      </c>
      <c r="EF28">
        <v>6</v>
      </c>
      <c r="EG28" t="s">
        <v>41</v>
      </c>
      <c r="EH28">
        <v>0</v>
      </c>
      <c r="EJ28">
        <v>1</v>
      </c>
      <c r="EK28">
        <v>218</v>
      </c>
      <c r="EL28" t="s">
        <v>42</v>
      </c>
      <c r="EM28" t="s">
        <v>43</v>
      </c>
      <c r="EP28" t="s">
        <v>49</v>
      </c>
      <c r="EQ28">
        <v>0</v>
      </c>
      <c r="ER28">
        <v>67.67</v>
      </c>
      <c r="ES28">
        <v>0</v>
      </c>
      <c r="ET28">
        <v>0.15</v>
      </c>
      <c r="EU28">
        <v>0</v>
      </c>
      <c r="EV28">
        <v>67.52</v>
      </c>
      <c r="EW28">
        <v>9.1</v>
      </c>
      <c r="EX28">
        <v>0</v>
      </c>
    </row>
    <row r="29" spans="1:154" ht="12.75">
      <c r="A29">
        <v>17</v>
      </c>
      <c r="B29">
        <v>1</v>
      </c>
      <c r="C29">
        <f>ROW(SmtRes!A27)</f>
        <v>27</v>
      </c>
      <c r="D29">
        <f>ROW(EtalonRes!A27)</f>
        <v>27</v>
      </c>
      <c r="E29" t="s">
        <v>50</v>
      </c>
      <c r="F29" t="s">
        <v>51</v>
      </c>
      <c r="G29" t="s">
        <v>52</v>
      </c>
      <c r="H29" t="s">
        <v>47</v>
      </c>
      <c r="I29">
        <v>0.32</v>
      </c>
      <c r="J29">
        <v>0</v>
      </c>
      <c r="O29">
        <v>6585.7</v>
      </c>
      <c r="P29">
        <v>6288.79</v>
      </c>
      <c r="Q29">
        <v>77.51</v>
      </c>
      <c r="R29">
        <v>11.32</v>
      </c>
      <c r="S29">
        <v>219.4</v>
      </c>
      <c r="T29">
        <v>0</v>
      </c>
      <c r="U29">
        <v>27.12</v>
      </c>
      <c r="V29">
        <v>1.0208</v>
      </c>
      <c r="W29">
        <v>0</v>
      </c>
      <c r="X29">
        <v>276.86</v>
      </c>
      <c r="Y29">
        <v>149.97</v>
      </c>
      <c r="AA29">
        <v>0</v>
      </c>
      <c r="AB29">
        <v>20580.34</v>
      </c>
      <c r="AC29">
        <v>19652.48</v>
      </c>
      <c r="AD29">
        <v>242.23</v>
      </c>
      <c r="AE29">
        <v>35.37</v>
      </c>
      <c r="AF29">
        <v>685.63</v>
      </c>
      <c r="AG29">
        <v>0</v>
      </c>
      <c r="AH29">
        <v>84.75</v>
      </c>
      <c r="AI29">
        <v>3.19</v>
      </c>
      <c r="AJ29">
        <v>0</v>
      </c>
      <c r="AK29">
        <v>20580.34</v>
      </c>
      <c r="AL29">
        <v>19652.48</v>
      </c>
      <c r="AM29">
        <v>242.23</v>
      </c>
      <c r="AN29">
        <v>35.37</v>
      </c>
      <c r="AO29">
        <v>685.63</v>
      </c>
      <c r="AP29">
        <v>0</v>
      </c>
      <c r="AQ29">
        <v>84.75</v>
      </c>
      <c r="AR29">
        <v>3.19</v>
      </c>
      <c r="AS29">
        <v>0</v>
      </c>
      <c r="AT29">
        <v>120</v>
      </c>
      <c r="AU29">
        <v>65</v>
      </c>
      <c r="AV29">
        <v>1</v>
      </c>
      <c r="AW29">
        <v>1</v>
      </c>
      <c r="AX29">
        <v>1</v>
      </c>
      <c r="AY29">
        <v>1</v>
      </c>
      <c r="AZ29">
        <v>1</v>
      </c>
      <c r="BA29">
        <v>1</v>
      </c>
      <c r="BB29">
        <v>1</v>
      </c>
      <c r="BC29">
        <v>1</v>
      </c>
      <c r="BH29">
        <v>0</v>
      </c>
      <c r="BI29">
        <v>1</v>
      </c>
      <c r="BJ29" t="s">
        <v>51</v>
      </c>
      <c r="BM29">
        <v>18</v>
      </c>
      <c r="BN29">
        <v>0</v>
      </c>
      <c r="BP29">
        <v>0</v>
      </c>
      <c r="BQ29">
        <v>2</v>
      </c>
      <c r="BR29">
        <v>0</v>
      </c>
      <c r="BS29">
        <v>1</v>
      </c>
      <c r="BT29">
        <v>1</v>
      </c>
      <c r="BU29">
        <v>1</v>
      </c>
      <c r="BV29">
        <v>1</v>
      </c>
      <c r="BW29">
        <v>1</v>
      </c>
      <c r="BX29">
        <v>1</v>
      </c>
      <c r="BZ29">
        <v>120</v>
      </c>
      <c r="CA29">
        <v>65</v>
      </c>
      <c r="CF29">
        <v>0</v>
      </c>
      <c r="CG29">
        <v>0</v>
      </c>
      <c r="CM29">
        <v>0</v>
      </c>
      <c r="CO29">
        <v>0</v>
      </c>
      <c r="DN29">
        <v>0</v>
      </c>
      <c r="DO29">
        <v>0</v>
      </c>
      <c r="DP29">
        <v>1</v>
      </c>
      <c r="DQ29">
        <v>1</v>
      </c>
      <c r="DR29">
        <v>1</v>
      </c>
      <c r="DS29">
        <v>1</v>
      </c>
      <c r="DT29">
        <v>1</v>
      </c>
      <c r="DU29">
        <v>1003</v>
      </c>
      <c r="DV29" t="s">
        <v>47</v>
      </c>
      <c r="DW29" t="s">
        <v>47</v>
      </c>
      <c r="DX29">
        <v>100</v>
      </c>
      <c r="EE29">
        <v>20133258</v>
      </c>
      <c r="EF29">
        <v>2</v>
      </c>
      <c r="EG29" t="s">
        <v>20</v>
      </c>
      <c r="EH29">
        <v>0</v>
      </c>
      <c r="EJ29">
        <v>1</v>
      </c>
      <c r="EK29">
        <v>18</v>
      </c>
      <c r="EL29" t="s">
        <v>53</v>
      </c>
      <c r="EM29" t="s">
        <v>54</v>
      </c>
      <c r="EP29" t="s">
        <v>55</v>
      </c>
      <c r="EQ29">
        <v>0</v>
      </c>
      <c r="ER29">
        <v>20580.34</v>
      </c>
      <c r="ES29">
        <v>19652.48</v>
      </c>
      <c r="ET29">
        <v>242.23</v>
      </c>
      <c r="EU29">
        <v>35.37</v>
      </c>
      <c r="EV29">
        <v>685.63</v>
      </c>
      <c r="EW29">
        <v>84.75</v>
      </c>
      <c r="EX29">
        <v>3.19</v>
      </c>
    </row>
    <row r="30" spans="1:154" ht="12.75">
      <c r="A30">
        <v>17</v>
      </c>
      <c r="B30">
        <v>1</v>
      </c>
      <c r="C30">
        <f>ROW(SmtRes!A35)</f>
        <v>35</v>
      </c>
      <c r="D30">
        <f>ROW(EtalonRes!A35)</f>
        <v>35</v>
      </c>
      <c r="E30" t="s">
        <v>56</v>
      </c>
      <c r="F30" t="s">
        <v>57</v>
      </c>
      <c r="G30" t="s">
        <v>58</v>
      </c>
      <c r="H30" t="s">
        <v>47</v>
      </c>
      <c r="I30">
        <v>0.8</v>
      </c>
      <c r="J30">
        <v>0</v>
      </c>
      <c r="O30">
        <v>5753.81</v>
      </c>
      <c r="P30">
        <v>5535.41</v>
      </c>
      <c r="Q30">
        <v>15.11</v>
      </c>
      <c r="R30">
        <v>2.21</v>
      </c>
      <c r="S30">
        <v>203.29</v>
      </c>
      <c r="T30">
        <v>0</v>
      </c>
      <c r="U30">
        <v>25.128</v>
      </c>
      <c r="V30">
        <v>0.2</v>
      </c>
      <c r="W30">
        <v>0</v>
      </c>
      <c r="X30">
        <v>246.6</v>
      </c>
      <c r="Y30">
        <v>133.58</v>
      </c>
      <c r="AA30">
        <v>0</v>
      </c>
      <c r="AB30">
        <v>7192.26</v>
      </c>
      <c r="AC30">
        <v>6919.26</v>
      </c>
      <c r="AD30">
        <v>18.89</v>
      </c>
      <c r="AE30">
        <v>2.76</v>
      </c>
      <c r="AF30">
        <v>254.11</v>
      </c>
      <c r="AG30">
        <v>0</v>
      </c>
      <c r="AH30">
        <v>31.41</v>
      </c>
      <c r="AI30">
        <v>0.25</v>
      </c>
      <c r="AJ30">
        <v>0</v>
      </c>
      <c r="AK30">
        <v>7192.26</v>
      </c>
      <c r="AL30">
        <v>6919.26</v>
      </c>
      <c r="AM30">
        <v>18.89</v>
      </c>
      <c r="AN30">
        <v>2.76</v>
      </c>
      <c r="AO30">
        <v>254.11</v>
      </c>
      <c r="AP30">
        <v>0</v>
      </c>
      <c r="AQ30">
        <v>31.41</v>
      </c>
      <c r="AR30">
        <v>0.25</v>
      </c>
      <c r="AS30">
        <v>0</v>
      </c>
      <c r="AT30">
        <v>120</v>
      </c>
      <c r="AU30">
        <v>65</v>
      </c>
      <c r="AV30">
        <v>1</v>
      </c>
      <c r="AW30">
        <v>1</v>
      </c>
      <c r="AX30">
        <v>1</v>
      </c>
      <c r="AY30">
        <v>1</v>
      </c>
      <c r="AZ30">
        <v>1</v>
      </c>
      <c r="BA30">
        <v>1</v>
      </c>
      <c r="BB30">
        <v>1</v>
      </c>
      <c r="BC30">
        <v>1</v>
      </c>
      <c r="BH30">
        <v>0</v>
      </c>
      <c r="BI30">
        <v>1</v>
      </c>
      <c r="BJ30" t="s">
        <v>57</v>
      </c>
      <c r="BM30">
        <v>18</v>
      </c>
      <c r="BN30">
        <v>0</v>
      </c>
      <c r="BP30">
        <v>0</v>
      </c>
      <c r="BQ30">
        <v>2</v>
      </c>
      <c r="BR30">
        <v>0</v>
      </c>
      <c r="BS30">
        <v>1</v>
      </c>
      <c r="BT30">
        <v>1</v>
      </c>
      <c r="BU30">
        <v>1</v>
      </c>
      <c r="BV30">
        <v>1</v>
      </c>
      <c r="BW30">
        <v>1</v>
      </c>
      <c r="BX30">
        <v>1</v>
      </c>
      <c r="BZ30">
        <v>120</v>
      </c>
      <c r="CA30">
        <v>65</v>
      </c>
      <c r="CF30">
        <v>0</v>
      </c>
      <c r="CG30">
        <v>0</v>
      </c>
      <c r="CM30">
        <v>0</v>
      </c>
      <c r="CO30">
        <v>0</v>
      </c>
      <c r="DN30">
        <v>0</v>
      </c>
      <c r="DO30">
        <v>0</v>
      </c>
      <c r="DP30">
        <v>1</v>
      </c>
      <c r="DQ30">
        <v>1</v>
      </c>
      <c r="DR30">
        <v>1</v>
      </c>
      <c r="DS30">
        <v>1</v>
      </c>
      <c r="DT30">
        <v>1</v>
      </c>
      <c r="DU30">
        <v>1003</v>
      </c>
      <c r="DV30" t="s">
        <v>47</v>
      </c>
      <c r="DW30" t="s">
        <v>47</v>
      </c>
      <c r="DX30">
        <v>100</v>
      </c>
      <c r="EE30">
        <v>20133258</v>
      </c>
      <c r="EF30">
        <v>2</v>
      </c>
      <c r="EG30" t="s">
        <v>20</v>
      </c>
      <c r="EH30">
        <v>0</v>
      </c>
      <c r="EJ30">
        <v>1</v>
      </c>
      <c r="EK30">
        <v>18</v>
      </c>
      <c r="EL30" t="s">
        <v>53</v>
      </c>
      <c r="EM30" t="s">
        <v>54</v>
      </c>
      <c r="EP30" t="s">
        <v>55</v>
      </c>
      <c r="EQ30">
        <v>0</v>
      </c>
      <c r="ER30">
        <v>7192.26</v>
      </c>
      <c r="ES30">
        <v>6919.26</v>
      </c>
      <c r="ET30">
        <v>18.89</v>
      </c>
      <c r="EU30">
        <v>2.76</v>
      </c>
      <c r="EV30">
        <v>254.11</v>
      </c>
      <c r="EW30">
        <v>31.41</v>
      </c>
      <c r="EX30">
        <v>0.25</v>
      </c>
    </row>
    <row r="32" spans="1:39" ht="12.75">
      <c r="A32" s="2">
        <v>51</v>
      </c>
      <c r="B32" s="2">
        <f>B20</f>
        <v>1</v>
      </c>
      <c r="C32" s="2">
        <f>A20</f>
        <v>3</v>
      </c>
      <c r="D32" s="2">
        <f>ROW(A20)</f>
        <v>20</v>
      </c>
      <c r="E32" s="2"/>
      <c r="F32" s="2" t="str">
        <f>IF(F20&lt;&gt;"",F20,"")</f>
        <v>Новая локальная смета</v>
      </c>
      <c r="G32" s="2" t="str">
        <f>IF(G20&lt;&gt;"",G20,"")</f>
        <v>Ремонт крыши Сельского дома культуры с. Великоархангельское</v>
      </c>
      <c r="H32" s="2"/>
      <c r="I32" s="2"/>
      <c r="J32" s="2"/>
      <c r="K32" s="2"/>
      <c r="L32" s="2"/>
      <c r="M32" s="2"/>
      <c r="N32" s="2"/>
      <c r="O32" s="2">
        <v>27540.94</v>
      </c>
      <c r="P32" s="2">
        <v>24390.39</v>
      </c>
      <c r="Q32" s="2">
        <v>141.61</v>
      </c>
      <c r="R32" s="2">
        <v>19.77</v>
      </c>
      <c r="S32" s="2">
        <v>3008.94</v>
      </c>
      <c r="T32" s="2">
        <v>0</v>
      </c>
      <c r="U32" s="2">
        <v>327.58299999999997</v>
      </c>
      <c r="V32" s="2">
        <v>1.8208</v>
      </c>
      <c r="W32" s="2">
        <v>0</v>
      </c>
      <c r="X32" s="2">
        <v>2905.95</v>
      </c>
      <c r="Y32" s="2">
        <v>1867.64</v>
      </c>
      <c r="Z32" s="2"/>
      <c r="AA32" s="2"/>
      <c r="AB32" s="2">
        <f>ROUND(SUMIF(AA24:AA30,"=0",O24:O30),2)</f>
        <v>27540.94</v>
      </c>
      <c r="AC32" s="2">
        <f>ROUND(SUMIF(AA24:AA30,"=0",P24:P30),2)</f>
        <v>24390.39</v>
      </c>
      <c r="AD32" s="2">
        <f>ROUND(SUMIF(AA24:AA30,"=0",Q24:Q30),2)</f>
        <v>141.61</v>
      </c>
      <c r="AE32" s="2">
        <f>ROUND(SUMIF(AA24:AA30,"=0",R24:R30),2)</f>
        <v>19.77</v>
      </c>
      <c r="AF32" s="2">
        <f>ROUND(SUMIF(AA24:AA30,"=0",S24:S30),2)</f>
        <v>3008.94</v>
      </c>
      <c r="AG32" s="2">
        <f>ROUND(SUMIF(AA24:AA30,"=0",T24:T30),2)</f>
        <v>0</v>
      </c>
      <c r="AH32" s="2">
        <f>ROUND(SUMIF(AA24:AA30,"=0",U24:U30),2)</f>
        <v>327.58</v>
      </c>
      <c r="AI32" s="2">
        <f>ROUND(SUMIF(AA24:AA30,"=0",V24:V30),2)</f>
        <v>1.82</v>
      </c>
      <c r="AJ32" s="2">
        <f>ROUND(SUMIF(AA24:AA30,"=0",W24:W30),2)</f>
        <v>0</v>
      </c>
      <c r="AK32" s="2">
        <f>ROUND(SUMIF(AA24:AA30,"=0",X24:X30),2)</f>
        <v>2905.95</v>
      </c>
      <c r="AL32" s="2">
        <f>ROUND(SUMIF(AA24:AA30,"=0",Y24:Y30),2)</f>
        <v>1867.64</v>
      </c>
      <c r="AM32" s="2">
        <v>0</v>
      </c>
    </row>
    <row r="34" spans="1:14" ht="12.75">
      <c r="A34" s="3">
        <v>50</v>
      </c>
      <c r="B34" s="3">
        <v>0</v>
      </c>
      <c r="C34" s="3">
        <v>0</v>
      </c>
      <c r="D34" s="3">
        <v>1</v>
      </c>
      <c r="E34" s="3">
        <v>0</v>
      </c>
      <c r="F34" s="3">
        <v>27540.94</v>
      </c>
      <c r="G34" s="3" t="s">
        <v>59</v>
      </c>
      <c r="H34" s="3" t="s">
        <v>60</v>
      </c>
      <c r="I34" s="3"/>
      <c r="J34" s="3"/>
      <c r="K34" s="3">
        <v>201</v>
      </c>
      <c r="L34" s="3">
        <v>1</v>
      </c>
      <c r="M34" s="3">
        <v>3</v>
      </c>
      <c r="N34" s="3" t="s">
        <v>6</v>
      </c>
    </row>
    <row r="35" spans="1:14" ht="12.75">
      <c r="A35" s="3">
        <v>50</v>
      </c>
      <c r="B35" s="3">
        <v>0</v>
      </c>
      <c r="C35" s="3">
        <v>0</v>
      </c>
      <c r="D35" s="3">
        <v>1</v>
      </c>
      <c r="E35" s="3">
        <v>202</v>
      </c>
      <c r="F35" s="3">
        <v>24390.39</v>
      </c>
      <c r="G35" s="3" t="s">
        <v>61</v>
      </c>
      <c r="H35" s="3" t="s">
        <v>62</v>
      </c>
      <c r="I35" s="3"/>
      <c r="J35" s="3"/>
      <c r="K35" s="3">
        <v>202</v>
      </c>
      <c r="L35" s="3">
        <v>2</v>
      </c>
      <c r="M35" s="3">
        <v>3</v>
      </c>
      <c r="N35" s="3" t="s">
        <v>6</v>
      </c>
    </row>
    <row r="36" spans="1:14" ht="12.75">
      <c r="A36" s="3">
        <v>50</v>
      </c>
      <c r="B36" s="3">
        <v>0</v>
      </c>
      <c r="C36" s="3">
        <v>0</v>
      </c>
      <c r="D36" s="3">
        <v>1</v>
      </c>
      <c r="E36" s="3">
        <v>203</v>
      </c>
      <c r="F36" s="3">
        <v>141.61</v>
      </c>
      <c r="G36" s="3" t="s">
        <v>63</v>
      </c>
      <c r="H36" s="3" t="s">
        <v>64</v>
      </c>
      <c r="I36" s="3"/>
      <c r="J36" s="3"/>
      <c r="K36" s="3">
        <v>203</v>
      </c>
      <c r="L36" s="3">
        <v>3</v>
      </c>
      <c r="M36" s="3">
        <v>3</v>
      </c>
      <c r="N36" s="3" t="s">
        <v>6</v>
      </c>
    </row>
    <row r="37" spans="1:14" ht="12.75">
      <c r="A37" s="3">
        <v>50</v>
      </c>
      <c r="B37" s="3">
        <v>0</v>
      </c>
      <c r="C37" s="3">
        <v>0</v>
      </c>
      <c r="D37" s="3">
        <v>1</v>
      </c>
      <c r="E37" s="3">
        <v>204</v>
      </c>
      <c r="F37" s="3">
        <v>19.77</v>
      </c>
      <c r="G37" s="3" t="s">
        <v>65</v>
      </c>
      <c r="H37" s="3" t="s">
        <v>66</v>
      </c>
      <c r="I37" s="3"/>
      <c r="J37" s="3"/>
      <c r="K37" s="3">
        <v>204</v>
      </c>
      <c r="L37" s="3">
        <v>4</v>
      </c>
      <c r="M37" s="3">
        <v>3</v>
      </c>
      <c r="N37" s="3" t="s">
        <v>6</v>
      </c>
    </row>
    <row r="38" spans="1:14" ht="12.75">
      <c r="A38" s="3">
        <v>50</v>
      </c>
      <c r="B38" s="3">
        <v>0</v>
      </c>
      <c r="C38" s="3">
        <v>0</v>
      </c>
      <c r="D38" s="3">
        <v>1</v>
      </c>
      <c r="E38" s="3">
        <v>205</v>
      </c>
      <c r="F38" s="3">
        <v>3008.94</v>
      </c>
      <c r="G38" s="3" t="s">
        <v>67</v>
      </c>
      <c r="H38" s="3" t="s">
        <v>68</v>
      </c>
      <c r="I38" s="3"/>
      <c r="J38" s="3"/>
      <c r="K38" s="3">
        <v>205</v>
      </c>
      <c r="L38" s="3">
        <v>5</v>
      </c>
      <c r="M38" s="3">
        <v>3</v>
      </c>
      <c r="N38" s="3" t="s">
        <v>6</v>
      </c>
    </row>
    <row r="39" spans="1:14" ht="12.75">
      <c r="A39" s="3">
        <v>50</v>
      </c>
      <c r="B39" s="3">
        <v>0</v>
      </c>
      <c r="C39" s="3">
        <v>0</v>
      </c>
      <c r="D39" s="3">
        <v>1</v>
      </c>
      <c r="E39" s="3">
        <v>206</v>
      </c>
      <c r="F39" s="3">
        <v>0</v>
      </c>
      <c r="G39" s="3" t="s">
        <v>69</v>
      </c>
      <c r="H39" s="3" t="s">
        <v>70</v>
      </c>
      <c r="I39" s="3"/>
      <c r="J39" s="3"/>
      <c r="K39" s="3">
        <v>206</v>
      </c>
      <c r="L39" s="3">
        <v>6</v>
      </c>
      <c r="M39" s="3">
        <v>3</v>
      </c>
      <c r="N39" s="3" t="s">
        <v>6</v>
      </c>
    </row>
    <row r="40" spans="1:14" ht="12.75">
      <c r="A40" s="3">
        <v>50</v>
      </c>
      <c r="B40" s="3">
        <v>0</v>
      </c>
      <c r="C40" s="3">
        <v>0</v>
      </c>
      <c r="D40" s="3">
        <v>1</v>
      </c>
      <c r="E40" s="3">
        <v>207</v>
      </c>
      <c r="F40" s="3">
        <v>327.58299999999997</v>
      </c>
      <c r="G40" s="3" t="s">
        <v>71</v>
      </c>
      <c r="H40" s="3" t="s">
        <v>72</v>
      </c>
      <c r="I40" s="3"/>
      <c r="J40" s="3"/>
      <c r="K40" s="3">
        <v>207</v>
      </c>
      <c r="L40" s="3">
        <v>7</v>
      </c>
      <c r="M40" s="3">
        <v>3</v>
      </c>
      <c r="N40" s="3" t="s">
        <v>6</v>
      </c>
    </row>
    <row r="41" spans="1:14" ht="12.75">
      <c r="A41" s="3">
        <v>50</v>
      </c>
      <c r="B41" s="3">
        <v>0</v>
      </c>
      <c r="C41" s="3">
        <v>0</v>
      </c>
      <c r="D41" s="3">
        <v>1</v>
      </c>
      <c r="E41" s="3">
        <v>208</v>
      </c>
      <c r="F41" s="3">
        <v>1.8208</v>
      </c>
      <c r="G41" s="3" t="s">
        <v>73</v>
      </c>
      <c r="H41" s="3" t="s">
        <v>74</v>
      </c>
      <c r="I41" s="3"/>
      <c r="J41" s="3"/>
      <c r="K41" s="3">
        <v>208</v>
      </c>
      <c r="L41" s="3">
        <v>8</v>
      </c>
      <c r="M41" s="3">
        <v>3</v>
      </c>
      <c r="N41" s="3" t="s">
        <v>6</v>
      </c>
    </row>
    <row r="42" spans="1:14" ht="12.75">
      <c r="A42" s="3">
        <v>50</v>
      </c>
      <c r="B42" s="3">
        <v>0</v>
      </c>
      <c r="C42" s="3">
        <v>0</v>
      </c>
      <c r="D42" s="3">
        <v>1</v>
      </c>
      <c r="E42" s="3">
        <v>209</v>
      </c>
      <c r="F42" s="3">
        <v>0</v>
      </c>
      <c r="G42" s="3" t="s">
        <v>75</v>
      </c>
      <c r="H42" s="3" t="s">
        <v>76</v>
      </c>
      <c r="I42" s="3"/>
      <c r="J42" s="3"/>
      <c r="K42" s="3">
        <v>209</v>
      </c>
      <c r="L42" s="3">
        <v>9</v>
      </c>
      <c r="M42" s="3">
        <v>3</v>
      </c>
      <c r="N42" s="3" t="s">
        <v>6</v>
      </c>
    </row>
    <row r="43" spans="1:14" ht="12.75">
      <c r="A43" s="3">
        <v>50</v>
      </c>
      <c r="B43" s="3">
        <v>0</v>
      </c>
      <c r="C43" s="3">
        <v>0</v>
      </c>
      <c r="D43" s="3">
        <v>1</v>
      </c>
      <c r="E43" s="3">
        <v>0</v>
      </c>
      <c r="F43" s="3">
        <v>2905.95</v>
      </c>
      <c r="G43" s="3" t="s">
        <v>77</v>
      </c>
      <c r="H43" s="3" t="s">
        <v>78</v>
      </c>
      <c r="I43" s="3"/>
      <c r="J43" s="3"/>
      <c r="K43" s="3">
        <v>210</v>
      </c>
      <c r="L43" s="3">
        <v>10</v>
      </c>
      <c r="M43" s="3">
        <v>3</v>
      </c>
      <c r="N43" s="3" t="s">
        <v>6</v>
      </c>
    </row>
    <row r="44" spans="1:14" ht="12.75">
      <c r="A44" s="3">
        <v>50</v>
      </c>
      <c r="B44" s="3">
        <v>0</v>
      </c>
      <c r="C44" s="3">
        <v>0</v>
      </c>
      <c r="D44" s="3">
        <v>1</v>
      </c>
      <c r="E44" s="3">
        <v>0</v>
      </c>
      <c r="F44" s="3">
        <v>1867.64</v>
      </c>
      <c r="G44" s="3" t="s">
        <v>79</v>
      </c>
      <c r="H44" s="3" t="s">
        <v>80</v>
      </c>
      <c r="I44" s="3"/>
      <c r="J44" s="3"/>
      <c r="K44" s="3">
        <v>211</v>
      </c>
      <c r="L44" s="3">
        <v>11</v>
      </c>
      <c r="M44" s="3">
        <v>3</v>
      </c>
      <c r="N44" s="3" t="s">
        <v>6</v>
      </c>
    </row>
    <row r="45" spans="1:14" ht="12.75">
      <c r="A45" s="3">
        <v>50</v>
      </c>
      <c r="B45" s="3">
        <v>1</v>
      </c>
      <c r="C45" s="3">
        <v>0</v>
      </c>
      <c r="D45" s="3">
        <v>2</v>
      </c>
      <c r="E45" s="3">
        <v>0</v>
      </c>
      <c r="F45" s="3">
        <v>27540.94</v>
      </c>
      <c r="G45" s="3" t="s">
        <v>81</v>
      </c>
      <c r="H45" s="3" t="s">
        <v>82</v>
      </c>
      <c r="I45" s="3"/>
      <c r="J45" s="3"/>
      <c r="K45" s="3">
        <v>212</v>
      </c>
      <c r="L45" s="3">
        <v>12</v>
      </c>
      <c r="M45" s="3">
        <v>0</v>
      </c>
      <c r="N45" s="3" t="s">
        <v>6</v>
      </c>
    </row>
    <row r="46" spans="1:14" ht="12.75">
      <c r="A46" s="3">
        <v>50</v>
      </c>
      <c r="B46" s="3">
        <v>1</v>
      </c>
      <c r="C46" s="3">
        <v>0</v>
      </c>
      <c r="D46" s="3">
        <v>2</v>
      </c>
      <c r="E46" s="3">
        <v>0</v>
      </c>
      <c r="F46" s="3">
        <v>6.78</v>
      </c>
      <c r="G46" s="3" t="s">
        <v>83</v>
      </c>
      <c r="H46" s="3" t="s">
        <v>84</v>
      </c>
      <c r="I46" s="3"/>
      <c r="J46" s="3"/>
      <c r="K46" s="3">
        <v>212</v>
      </c>
      <c r="L46" s="3">
        <v>13</v>
      </c>
      <c r="M46" s="3">
        <v>0</v>
      </c>
      <c r="N46" s="3" t="s">
        <v>6</v>
      </c>
    </row>
    <row r="47" spans="1:14" ht="12.75">
      <c r="A47" s="3">
        <v>50</v>
      </c>
      <c r="B47" s="3">
        <v>1</v>
      </c>
      <c r="C47" s="3">
        <v>0</v>
      </c>
      <c r="D47" s="3">
        <v>2</v>
      </c>
      <c r="E47" s="3">
        <v>0</v>
      </c>
      <c r="F47" s="3">
        <v>9.77</v>
      </c>
      <c r="G47" s="3" t="s">
        <v>85</v>
      </c>
      <c r="H47" s="3" t="s">
        <v>86</v>
      </c>
      <c r="I47" s="3"/>
      <c r="J47" s="3"/>
      <c r="K47" s="3">
        <v>212</v>
      </c>
      <c r="L47" s="3">
        <v>14</v>
      </c>
      <c r="M47" s="3">
        <v>0</v>
      </c>
      <c r="N47" s="3" t="s">
        <v>6</v>
      </c>
    </row>
    <row r="48" spans="1:14" ht="12.75">
      <c r="A48" s="3">
        <v>50</v>
      </c>
      <c r="B48" s="3">
        <v>1</v>
      </c>
      <c r="C48" s="3">
        <v>0</v>
      </c>
      <c r="D48" s="3">
        <v>2</v>
      </c>
      <c r="E48" s="3">
        <v>0</v>
      </c>
      <c r="F48" s="3">
        <v>6.01</v>
      </c>
      <c r="G48" s="3" t="s">
        <v>87</v>
      </c>
      <c r="H48" s="3" t="s">
        <v>88</v>
      </c>
      <c r="I48" s="3"/>
      <c r="J48" s="3"/>
      <c r="K48" s="3">
        <v>212</v>
      </c>
      <c r="L48" s="3">
        <v>15</v>
      </c>
      <c r="M48" s="3">
        <v>0</v>
      </c>
      <c r="N48" s="3" t="s">
        <v>6</v>
      </c>
    </row>
    <row r="49" spans="1:14" ht="12.75">
      <c r="A49" s="3">
        <v>50</v>
      </c>
      <c r="B49" s="3">
        <v>1</v>
      </c>
      <c r="C49" s="3">
        <v>0</v>
      </c>
      <c r="D49" s="3">
        <v>2</v>
      </c>
      <c r="E49" s="3">
        <v>0</v>
      </c>
      <c r="F49" s="3">
        <v>5.94</v>
      </c>
      <c r="G49" s="3" t="s">
        <v>89</v>
      </c>
      <c r="H49" s="3" t="s">
        <v>90</v>
      </c>
      <c r="I49" s="3"/>
      <c r="J49" s="3"/>
      <c r="K49" s="3">
        <v>212</v>
      </c>
      <c r="L49" s="3">
        <v>16</v>
      </c>
      <c r="M49" s="3">
        <v>0</v>
      </c>
      <c r="N49" s="3" t="s">
        <v>6</v>
      </c>
    </row>
    <row r="50" spans="1:14" ht="12.75">
      <c r="A50" s="3">
        <v>50</v>
      </c>
      <c r="B50" s="3">
        <v>1</v>
      </c>
      <c r="C50" s="3">
        <v>0</v>
      </c>
      <c r="D50" s="3">
        <v>2</v>
      </c>
      <c r="E50" s="3">
        <v>0</v>
      </c>
      <c r="F50" s="3">
        <v>29397.34</v>
      </c>
      <c r="G50" s="3" t="s">
        <v>91</v>
      </c>
      <c r="H50" s="3" t="s">
        <v>92</v>
      </c>
      <c r="I50" s="3"/>
      <c r="J50" s="3"/>
      <c r="K50" s="3">
        <v>212</v>
      </c>
      <c r="L50" s="3">
        <v>17</v>
      </c>
      <c r="M50" s="3">
        <v>0</v>
      </c>
      <c r="N50" s="3" t="s">
        <v>6</v>
      </c>
    </row>
    <row r="51" spans="1:14" ht="12.75">
      <c r="A51" s="3">
        <v>50</v>
      </c>
      <c r="B51" s="3">
        <v>1</v>
      </c>
      <c r="C51" s="3">
        <v>0</v>
      </c>
      <c r="D51" s="3">
        <v>2</v>
      </c>
      <c r="E51" s="3">
        <v>0</v>
      </c>
      <c r="F51" s="3">
        <v>851.08</v>
      </c>
      <c r="G51" s="3" t="s">
        <v>93</v>
      </c>
      <c r="H51" s="3" t="s">
        <v>94</v>
      </c>
      <c r="I51" s="3"/>
      <c r="J51" s="3"/>
      <c r="K51" s="3">
        <v>212</v>
      </c>
      <c r="L51" s="3">
        <v>18</v>
      </c>
      <c r="M51" s="3">
        <v>0</v>
      </c>
      <c r="N51" s="3" t="s">
        <v>6</v>
      </c>
    </row>
    <row r="52" spans="1:14" ht="12.75">
      <c r="A52" s="3">
        <v>50</v>
      </c>
      <c r="B52" s="3">
        <v>1</v>
      </c>
      <c r="C52" s="3">
        <v>0</v>
      </c>
      <c r="D52" s="3">
        <v>2</v>
      </c>
      <c r="E52" s="3">
        <v>0</v>
      </c>
      <c r="F52" s="3">
        <v>144878.92</v>
      </c>
      <c r="G52" s="3" t="s">
        <v>95</v>
      </c>
      <c r="H52" s="3" t="s">
        <v>96</v>
      </c>
      <c r="I52" s="3"/>
      <c r="J52" s="3"/>
      <c r="K52" s="3">
        <v>212</v>
      </c>
      <c r="L52" s="3">
        <v>19</v>
      </c>
      <c r="M52" s="3">
        <v>0</v>
      </c>
      <c r="N52" s="3" t="s">
        <v>6</v>
      </c>
    </row>
    <row r="53" spans="1:14" ht="12.75">
      <c r="A53" s="3">
        <v>50</v>
      </c>
      <c r="B53" s="3">
        <v>1</v>
      </c>
      <c r="C53" s="3">
        <v>0</v>
      </c>
      <c r="D53" s="3">
        <v>2</v>
      </c>
      <c r="E53" s="3">
        <v>210</v>
      </c>
      <c r="F53" s="3">
        <v>28391.13</v>
      </c>
      <c r="G53" s="3" t="s">
        <v>97</v>
      </c>
      <c r="H53" s="3" t="s">
        <v>78</v>
      </c>
      <c r="I53" s="3"/>
      <c r="J53" s="3"/>
      <c r="K53" s="3">
        <v>212</v>
      </c>
      <c r="L53" s="3">
        <v>20</v>
      </c>
      <c r="M53" s="3">
        <v>0</v>
      </c>
      <c r="N53" s="3" t="s">
        <v>6</v>
      </c>
    </row>
    <row r="54" spans="1:14" ht="12.75">
      <c r="A54" s="3">
        <v>50</v>
      </c>
      <c r="B54" s="3">
        <v>1</v>
      </c>
      <c r="C54" s="3">
        <v>0</v>
      </c>
      <c r="D54" s="3">
        <v>2</v>
      </c>
      <c r="E54" s="3">
        <v>211</v>
      </c>
      <c r="F54" s="3">
        <v>18246.84</v>
      </c>
      <c r="G54" s="3" t="s">
        <v>98</v>
      </c>
      <c r="H54" s="3" t="s">
        <v>80</v>
      </c>
      <c r="I54" s="3"/>
      <c r="J54" s="3"/>
      <c r="K54" s="3">
        <v>212</v>
      </c>
      <c r="L54" s="3">
        <v>21</v>
      </c>
      <c r="M54" s="3">
        <v>0</v>
      </c>
      <c r="N54" s="3" t="s">
        <v>6</v>
      </c>
    </row>
    <row r="55" spans="1:14" ht="12.75">
      <c r="A55" s="3">
        <v>50</v>
      </c>
      <c r="B55" s="3">
        <v>1</v>
      </c>
      <c r="C55" s="3">
        <v>0</v>
      </c>
      <c r="D55" s="3">
        <v>2</v>
      </c>
      <c r="E55" s="3">
        <v>201</v>
      </c>
      <c r="F55" s="3">
        <v>221765.31</v>
      </c>
      <c r="G55" s="3" t="s">
        <v>99</v>
      </c>
      <c r="H55" s="3" t="s">
        <v>100</v>
      </c>
      <c r="I55" s="3"/>
      <c r="J55" s="3"/>
      <c r="K55" s="3">
        <v>212</v>
      </c>
      <c r="L55" s="3">
        <v>22</v>
      </c>
      <c r="M55" s="3">
        <v>0</v>
      </c>
      <c r="N55" s="3" t="s">
        <v>6</v>
      </c>
    </row>
    <row r="56" spans="1:14" ht="12.75">
      <c r="A56" s="3">
        <v>50</v>
      </c>
      <c r="B56" s="3">
        <v>1</v>
      </c>
      <c r="C56" s="3">
        <v>0</v>
      </c>
      <c r="D56" s="3">
        <v>2</v>
      </c>
      <c r="E56" s="3">
        <v>0</v>
      </c>
      <c r="F56" s="3">
        <v>39917.76</v>
      </c>
      <c r="G56" s="3" t="s">
        <v>101</v>
      </c>
      <c r="H56" s="3" t="s">
        <v>102</v>
      </c>
      <c r="I56" s="3"/>
      <c r="J56" s="3"/>
      <c r="K56" s="3">
        <v>212</v>
      </c>
      <c r="L56" s="3">
        <v>23</v>
      </c>
      <c r="M56" s="3">
        <v>0</v>
      </c>
      <c r="N56" s="3" t="s">
        <v>6</v>
      </c>
    </row>
    <row r="57" spans="1:14" ht="12.75">
      <c r="A57" s="3">
        <v>50</v>
      </c>
      <c r="B57" s="3">
        <v>1</v>
      </c>
      <c r="C57" s="3">
        <v>0</v>
      </c>
      <c r="D57" s="3">
        <v>2</v>
      </c>
      <c r="E57" s="3">
        <v>213</v>
      </c>
      <c r="F57" s="3">
        <v>261683.07</v>
      </c>
      <c r="G57" s="3" t="s">
        <v>103</v>
      </c>
      <c r="H57" s="3" t="s">
        <v>104</v>
      </c>
      <c r="I57" s="3"/>
      <c r="J57" s="3"/>
      <c r="K57" s="3">
        <v>212</v>
      </c>
      <c r="L57" s="3">
        <v>24</v>
      </c>
      <c r="M57" s="3">
        <v>0</v>
      </c>
      <c r="N57" s="3" t="s">
        <v>6</v>
      </c>
    </row>
    <row r="59" spans="1:39" ht="12.75">
      <c r="A59" s="2">
        <v>51</v>
      </c>
      <c r="B59" s="2">
        <f>B12</f>
        <v>1</v>
      </c>
      <c r="C59" s="2">
        <f>A12</f>
        <v>1</v>
      </c>
      <c r="D59" s="2">
        <f>ROW(A12)</f>
        <v>12</v>
      </c>
      <c r="E59" s="2"/>
      <c r="F59" s="2" t="str">
        <f>IF(F12&lt;&gt;"",F12,"")</f>
        <v>Новый объект</v>
      </c>
      <c r="G59" s="2" t="str">
        <f>IF(G12&lt;&gt;"",G12,"")</f>
        <v>РЕМОНТ крыши  ДК с. Великоархангелькое</v>
      </c>
      <c r="H59" s="2"/>
      <c r="I59" s="2"/>
      <c r="J59" s="2"/>
      <c r="K59" s="2"/>
      <c r="L59" s="2"/>
      <c r="M59" s="2"/>
      <c r="N59" s="2"/>
      <c r="O59" s="2">
        <v>27540.94</v>
      </c>
      <c r="P59" s="2">
        <v>24390.39</v>
      </c>
      <c r="Q59" s="2">
        <v>141.61</v>
      </c>
      <c r="R59" s="2">
        <v>19.77</v>
      </c>
      <c r="S59" s="2">
        <v>3008.94</v>
      </c>
      <c r="T59" s="2">
        <v>0</v>
      </c>
      <c r="U59" s="2">
        <v>327.58299999999997</v>
      </c>
      <c r="V59" s="2">
        <v>1.8208</v>
      </c>
      <c r="W59" s="2">
        <v>0</v>
      </c>
      <c r="X59" s="2">
        <v>2905.95</v>
      </c>
      <c r="Y59" s="2">
        <v>1867.64</v>
      </c>
      <c r="Z59" s="2"/>
      <c r="AA59" s="2"/>
      <c r="AB59" s="2">
        <v>0</v>
      </c>
      <c r="AC59" s="2">
        <v>0</v>
      </c>
      <c r="AD59" s="2">
        <v>0</v>
      </c>
      <c r="AE59" s="2">
        <v>0</v>
      </c>
      <c r="AF59" s="2">
        <v>0</v>
      </c>
      <c r="AG59" s="2">
        <v>0</v>
      </c>
      <c r="AH59" s="2">
        <v>0</v>
      </c>
      <c r="AI59" s="2">
        <v>0</v>
      </c>
      <c r="AJ59" s="2">
        <v>0</v>
      </c>
      <c r="AK59" s="2">
        <v>0</v>
      </c>
      <c r="AL59" s="2">
        <v>0</v>
      </c>
      <c r="AM59" s="2">
        <v>0</v>
      </c>
    </row>
    <row r="61" spans="1:14" ht="12.75">
      <c r="A61" s="3">
        <v>50</v>
      </c>
      <c r="B61" s="3">
        <v>0</v>
      </c>
      <c r="C61" s="3">
        <v>0</v>
      </c>
      <c r="D61" s="3">
        <v>1</v>
      </c>
      <c r="E61" s="3">
        <v>201</v>
      </c>
      <c r="F61" s="3">
        <v>27540.94</v>
      </c>
      <c r="G61" s="3" t="s">
        <v>59</v>
      </c>
      <c r="H61" s="3" t="s">
        <v>60</v>
      </c>
      <c r="I61" s="3"/>
      <c r="J61" s="3"/>
      <c r="K61" s="3">
        <v>201</v>
      </c>
      <c r="L61" s="3">
        <v>1</v>
      </c>
      <c r="M61" s="3">
        <v>3</v>
      </c>
      <c r="N61" s="3" t="s">
        <v>6</v>
      </c>
    </row>
    <row r="62" spans="1:14" ht="12.75">
      <c r="A62" s="3">
        <v>50</v>
      </c>
      <c r="B62" s="3">
        <v>0</v>
      </c>
      <c r="C62" s="3">
        <v>0</v>
      </c>
      <c r="D62" s="3">
        <v>1</v>
      </c>
      <c r="E62" s="3">
        <v>202</v>
      </c>
      <c r="F62" s="3">
        <v>24390.39</v>
      </c>
      <c r="G62" s="3" t="s">
        <v>61</v>
      </c>
      <c r="H62" s="3" t="s">
        <v>62</v>
      </c>
      <c r="I62" s="3"/>
      <c r="J62" s="3"/>
      <c r="K62" s="3">
        <v>202</v>
      </c>
      <c r="L62" s="3">
        <v>2</v>
      </c>
      <c r="M62" s="3">
        <v>3</v>
      </c>
      <c r="N62" s="3" t="s">
        <v>6</v>
      </c>
    </row>
    <row r="63" spans="1:14" ht="12.75">
      <c r="A63" s="3">
        <v>50</v>
      </c>
      <c r="B63" s="3">
        <v>0</v>
      </c>
      <c r="C63" s="3">
        <v>0</v>
      </c>
      <c r="D63" s="3">
        <v>1</v>
      </c>
      <c r="E63" s="3">
        <v>203</v>
      </c>
      <c r="F63" s="3">
        <v>141.61</v>
      </c>
      <c r="G63" s="3" t="s">
        <v>63</v>
      </c>
      <c r="H63" s="3" t="s">
        <v>64</v>
      </c>
      <c r="I63" s="3"/>
      <c r="J63" s="3"/>
      <c r="K63" s="3">
        <v>203</v>
      </c>
      <c r="L63" s="3">
        <v>3</v>
      </c>
      <c r="M63" s="3">
        <v>3</v>
      </c>
      <c r="N63" s="3" t="s">
        <v>6</v>
      </c>
    </row>
    <row r="64" spans="1:14" ht="12.75">
      <c r="A64" s="3">
        <v>50</v>
      </c>
      <c r="B64" s="3">
        <v>0</v>
      </c>
      <c r="C64" s="3">
        <v>0</v>
      </c>
      <c r="D64" s="3">
        <v>1</v>
      </c>
      <c r="E64" s="3">
        <v>204</v>
      </c>
      <c r="F64" s="3">
        <v>19.77</v>
      </c>
      <c r="G64" s="3" t="s">
        <v>65</v>
      </c>
      <c r="H64" s="3" t="s">
        <v>66</v>
      </c>
      <c r="I64" s="3"/>
      <c r="J64" s="3"/>
      <c r="K64" s="3">
        <v>204</v>
      </c>
      <c r="L64" s="3">
        <v>4</v>
      </c>
      <c r="M64" s="3">
        <v>3</v>
      </c>
      <c r="N64" s="3" t="s">
        <v>6</v>
      </c>
    </row>
    <row r="65" spans="1:14" ht="12.75">
      <c r="A65" s="3">
        <v>50</v>
      </c>
      <c r="B65" s="3">
        <v>0</v>
      </c>
      <c r="C65" s="3">
        <v>0</v>
      </c>
      <c r="D65" s="3">
        <v>1</v>
      </c>
      <c r="E65" s="3">
        <v>205</v>
      </c>
      <c r="F65" s="3">
        <v>3008.94</v>
      </c>
      <c r="G65" s="3" t="s">
        <v>67</v>
      </c>
      <c r="H65" s="3" t="s">
        <v>68</v>
      </c>
      <c r="I65" s="3"/>
      <c r="J65" s="3"/>
      <c r="K65" s="3">
        <v>205</v>
      </c>
      <c r="L65" s="3">
        <v>5</v>
      </c>
      <c r="M65" s="3">
        <v>3</v>
      </c>
      <c r="N65" s="3" t="s">
        <v>6</v>
      </c>
    </row>
    <row r="66" spans="1:14" ht="12.75">
      <c r="A66" s="3">
        <v>50</v>
      </c>
      <c r="B66" s="3">
        <v>0</v>
      </c>
      <c r="C66" s="3">
        <v>0</v>
      </c>
      <c r="D66" s="3">
        <v>1</v>
      </c>
      <c r="E66" s="3">
        <v>206</v>
      </c>
      <c r="F66" s="3">
        <v>0</v>
      </c>
      <c r="G66" s="3" t="s">
        <v>69</v>
      </c>
      <c r="H66" s="3" t="s">
        <v>70</v>
      </c>
      <c r="I66" s="3"/>
      <c r="J66" s="3"/>
      <c r="K66" s="3">
        <v>206</v>
      </c>
      <c r="L66" s="3">
        <v>6</v>
      </c>
      <c r="M66" s="3">
        <v>3</v>
      </c>
      <c r="N66" s="3" t="s">
        <v>6</v>
      </c>
    </row>
    <row r="67" spans="1:14" ht="12.75">
      <c r="A67" s="3">
        <v>50</v>
      </c>
      <c r="B67" s="3">
        <v>0</v>
      </c>
      <c r="C67" s="3">
        <v>0</v>
      </c>
      <c r="D67" s="3">
        <v>1</v>
      </c>
      <c r="E67" s="3">
        <v>207</v>
      </c>
      <c r="F67" s="3">
        <v>327.58299999999997</v>
      </c>
      <c r="G67" s="3" t="s">
        <v>71</v>
      </c>
      <c r="H67" s="3" t="s">
        <v>72</v>
      </c>
      <c r="I67" s="3"/>
      <c r="J67" s="3"/>
      <c r="K67" s="3">
        <v>207</v>
      </c>
      <c r="L67" s="3">
        <v>7</v>
      </c>
      <c r="M67" s="3">
        <v>3</v>
      </c>
      <c r="N67" s="3" t="s">
        <v>6</v>
      </c>
    </row>
    <row r="68" spans="1:14" ht="12.75">
      <c r="A68" s="3">
        <v>50</v>
      </c>
      <c r="B68" s="3">
        <v>0</v>
      </c>
      <c r="C68" s="3">
        <v>0</v>
      </c>
      <c r="D68" s="3">
        <v>1</v>
      </c>
      <c r="E68" s="3">
        <v>208</v>
      </c>
      <c r="F68" s="3">
        <v>1.8208</v>
      </c>
      <c r="G68" s="3" t="s">
        <v>73</v>
      </c>
      <c r="H68" s="3" t="s">
        <v>74</v>
      </c>
      <c r="I68" s="3"/>
      <c r="J68" s="3"/>
      <c r="K68" s="3">
        <v>208</v>
      </c>
      <c r="L68" s="3">
        <v>8</v>
      </c>
      <c r="M68" s="3">
        <v>3</v>
      </c>
      <c r="N68" s="3" t="s">
        <v>6</v>
      </c>
    </row>
    <row r="69" spans="1:14" ht="12.75">
      <c r="A69" s="3">
        <v>50</v>
      </c>
      <c r="B69" s="3">
        <v>0</v>
      </c>
      <c r="C69" s="3">
        <v>0</v>
      </c>
      <c r="D69" s="3">
        <v>1</v>
      </c>
      <c r="E69" s="3">
        <v>209</v>
      </c>
      <c r="F69" s="3">
        <v>0</v>
      </c>
      <c r="G69" s="3" t="s">
        <v>75</v>
      </c>
      <c r="H69" s="3" t="s">
        <v>76</v>
      </c>
      <c r="I69" s="3"/>
      <c r="J69" s="3"/>
      <c r="K69" s="3">
        <v>209</v>
      </c>
      <c r="L69" s="3">
        <v>9</v>
      </c>
      <c r="M69" s="3">
        <v>3</v>
      </c>
      <c r="N69" s="3" t="s">
        <v>6</v>
      </c>
    </row>
    <row r="70" spans="1:14" ht="12.75">
      <c r="A70" s="3">
        <v>50</v>
      </c>
      <c r="B70" s="3">
        <v>0</v>
      </c>
      <c r="C70" s="3">
        <v>0</v>
      </c>
      <c r="D70" s="3">
        <v>1</v>
      </c>
      <c r="E70" s="3">
        <v>210</v>
      </c>
      <c r="F70" s="3">
        <v>2905.95</v>
      </c>
      <c r="G70" s="3" t="s">
        <v>77</v>
      </c>
      <c r="H70" s="3" t="s">
        <v>78</v>
      </c>
      <c r="I70" s="3"/>
      <c r="J70" s="3"/>
      <c r="K70" s="3">
        <v>210</v>
      </c>
      <c r="L70" s="3">
        <v>10</v>
      </c>
      <c r="M70" s="3">
        <v>3</v>
      </c>
      <c r="N70" s="3" t="s">
        <v>6</v>
      </c>
    </row>
    <row r="71" spans="1:14" ht="12.75">
      <c r="A71" s="3">
        <v>50</v>
      </c>
      <c r="B71" s="3">
        <v>0</v>
      </c>
      <c r="C71" s="3">
        <v>0</v>
      </c>
      <c r="D71" s="3">
        <v>1</v>
      </c>
      <c r="E71" s="3">
        <v>211</v>
      </c>
      <c r="F71" s="3">
        <v>1867.64</v>
      </c>
      <c r="G71" s="3" t="s">
        <v>79</v>
      </c>
      <c r="H71" s="3" t="s">
        <v>80</v>
      </c>
      <c r="I71" s="3"/>
      <c r="J71" s="3"/>
      <c r="K71" s="3">
        <v>211</v>
      </c>
      <c r="L71" s="3">
        <v>11</v>
      </c>
      <c r="M71" s="3">
        <v>3</v>
      </c>
      <c r="N71" s="3" t="s">
        <v>6</v>
      </c>
    </row>
    <row r="75" spans="1:5" ht="12.75">
      <c r="A75">
        <v>65</v>
      </c>
      <c r="C75">
        <v>1</v>
      </c>
      <c r="D75">
        <v>0</v>
      </c>
      <c r="E75">
        <v>200</v>
      </c>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W35"/>
  <sheetViews>
    <sheetView workbookViewId="0" topLeftCell="A1">
      <selection activeCell="A1" sqref="A1"/>
    </sheetView>
  </sheetViews>
  <sheetFormatPr defaultColWidth="9.140625" defaultRowHeight="12.75"/>
  <sheetData>
    <row r="1" spans="1:75" ht="12.75">
      <c r="A1">
        <f>ROW(Source!A24)</f>
        <v>24</v>
      </c>
      <c r="B1">
        <v>21478431</v>
      </c>
      <c r="C1">
        <v>21478421</v>
      </c>
      <c r="D1">
        <v>2284578</v>
      </c>
      <c r="E1">
        <v>1</v>
      </c>
      <c r="F1">
        <v>1</v>
      </c>
      <c r="G1">
        <v>1</v>
      </c>
      <c r="H1">
        <v>1</v>
      </c>
      <c r="I1" t="s">
        <v>105</v>
      </c>
      <c r="K1" t="s">
        <v>106</v>
      </c>
      <c r="L1">
        <v>1476</v>
      </c>
      <c r="N1">
        <v>1013</v>
      </c>
      <c r="O1" t="s">
        <v>107</v>
      </c>
      <c r="P1" t="s">
        <v>108</v>
      </c>
      <c r="Q1">
        <v>1</v>
      </c>
      <c r="Y1">
        <v>10.12</v>
      </c>
      <c r="AA1">
        <v>0</v>
      </c>
      <c r="AB1">
        <v>0</v>
      </c>
      <c r="AC1">
        <v>0</v>
      </c>
      <c r="AD1">
        <v>8.36</v>
      </c>
      <c r="AN1">
        <v>0</v>
      </c>
      <c r="AO1">
        <v>1</v>
      </c>
      <c r="AP1">
        <v>1</v>
      </c>
      <c r="AQ1">
        <v>0</v>
      </c>
      <c r="AR1">
        <v>0</v>
      </c>
      <c r="AT1">
        <v>10.12</v>
      </c>
      <c r="AV1">
        <v>1</v>
      </c>
      <c r="AW1">
        <v>2</v>
      </c>
      <c r="AX1">
        <v>21478431</v>
      </c>
      <c r="AY1">
        <v>1</v>
      </c>
      <c r="AZ1">
        <v>0</v>
      </c>
      <c r="BA1">
        <v>1</v>
      </c>
      <c r="BB1">
        <v>0</v>
      </c>
      <c r="BC1">
        <v>0</v>
      </c>
      <c r="BD1">
        <v>0</v>
      </c>
      <c r="BE1">
        <v>0</v>
      </c>
      <c r="BF1">
        <v>0</v>
      </c>
      <c r="BG1">
        <v>0</v>
      </c>
      <c r="BH1">
        <v>0</v>
      </c>
      <c r="BI1">
        <v>0</v>
      </c>
      <c r="BJ1">
        <v>0</v>
      </c>
      <c r="BK1">
        <v>0</v>
      </c>
      <c r="BL1">
        <v>0</v>
      </c>
      <c r="BM1">
        <v>0</v>
      </c>
      <c r="BN1">
        <v>0</v>
      </c>
      <c r="BO1">
        <v>0</v>
      </c>
      <c r="BP1">
        <v>0</v>
      </c>
      <c r="BQ1">
        <v>0</v>
      </c>
      <c r="BR1">
        <v>0</v>
      </c>
      <c r="BS1">
        <v>0</v>
      </c>
      <c r="BT1">
        <v>0</v>
      </c>
      <c r="BU1">
        <v>0</v>
      </c>
      <c r="BV1">
        <v>0</v>
      </c>
      <c r="BW1">
        <v>0</v>
      </c>
    </row>
    <row r="2" spans="1:75" ht="12.75">
      <c r="A2">
        <f>ROW(Source!A24)</f>
        <v>24</v>
      </c>
      <c r="B2">
        <v>21478432</v>
      </c>
      <c r="C2">
        <v>21478421</v>
      </c>
      <c r="D2">
        <v>121548</v>
      </c>
      <c r="E2">
        <v>1</v>
      </c>
      <c r="F2">
        <v>1</v>
      </c>
      <c r="G2">
        <v>1</v>
      </c>
      <c r="H2">
        <v>1</v>
      </c>
      <c r="I2" t="s">
        <v>24</v>
      </c>
      <c r="K2" t="s">
        <v>109</v>
      </c>
      <c r="L2">
        <v>608254</v>
      </c>
      <c r="N2">
        <v>1013</v>
      </c>
      <c r="O2" t="s">
        <v>110</v>
      </c>
      <c r="P2" t="s">
        <v>110</v>
      </c>
      <c r="Q2">
        <v>1</v>
      </c>
      <c r="Y2">
        <v>0.05</v>
      </c>
      <c r="AA2">
        <v>0</v>
      </c>
      <c r="AB2">
        <v>0</v>
      </c>
      <c r="AC2">
        <v>0</v>
      </c>
      <c r="AD2">
        <v>0</v>
      </c>
      <c r="AN2">
        <v>0</v>
      </c>
      <c r="AO2">
        <v>1</v>
      </c>
      <c r="AP2">
        <v>1</v>
      </c>
      <c r="AQ2">
        <v>0</v>
      </c>
      <c r="AR2">
        <v>0</v>
      </c>
      <c r="AT2">
        <v>0.05</v>
      </c>
      <c r="AV2">
        <v>2</v>
      </c>
      <c r="AW2">
        <v>2</v>
      </c>
      <c r="AX2">
        <v>21478432</v>
      </c>
      <c r="AY2">
        <v>1</v>
      </c>
      <c r="AZ2">
        <v>0</v>
      </c>
      <c r="BA2">
        <v>2</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row>
    <row r="3" spans="1:75" ht="12.75">
      <c r="A3">
        <f>ROW(Source!A24)</f>
        <v>24</v>
      </c>
      <c r="B3">
        <v>21478433</v>
      </c>
      <c r="C3">
        <v>21478421</v>
      </c>
      <c r="D3">
        <v>4236608</v>
      </c>
      <c r="E3">
        <v>1</v>
      </c>
      <c r="F3">
        <v>1</v>
      </c>
      <c r="G3">
        <v>1</v>
      </c>
      <c r="H3">
        <v>2</v>
      </c>
      <c r="I3" t="s">
        <v>111</v>
      </c>
      <c r="J3" t="s">
        <v>112</v>
      </c>
      <c r="K3" t="s">
        <v>113</v>
      </c>
      <c r="L3">
        <v>1480</v>
      </c>
      <c r="N3">
        <v>1013</v>
      </c>
      <c r="O3" t="s">
        <v>114</v>
      </c>
      <c r="P3" t="s">
        <v>115</v>
      </c>
      <c r="Q3">
        <v>1</v>
      </c>
      <c r="Y3">
        <v>0.01</v>
      </c>
      <c r="AA3">
        <v>0</v>
      </c>
      <c r="AB3">
        <v>57.36</v>
      </c>
      <c r="AC3">
        <v>11.34</v>
      </c>
      <c r="AD3">
        <v>0</v>
      </c>
      <c r="AN3">
        <v>0</v>
      </c>
      <c r="AO3">
        <v>1</v>
      </c>
      <c r="AP3">
        <v>1</v>
      </c>
      <c r="AQ3">
        <v>0</v>
      </c>
      <c r="AR3">
        <v>0</v>
      </c>
      <c r="AT3">
        <v>0.01</v>
      </c>
      <c r="AV3">
        <v>0</v>
      </c>
      <c r="AW3">
        <v>2</v>
      </c>
      <c r="AX3">
        <v>21478433</v>
      </c>
      <c r="AY3">
        <v>1</v>
      </c>
      <c r="AZ3">
        <v>0</v>
      </c>
      <c r="BA3">
        <v>3</v>
      </c>
      <c r="BB3">
        <v>0</v>
      </c>
      <c r="BC3">
        <v>0</v>
      </c>
      <c r="BD3">
        <v>0</v>
      </c>
      <c r="BE3">
        <v>0</v>
      </c>
      <c r="BF3">
        <v>0</v>
      </c>
      <c r="BG3">
        <v>0</v>
      </c>
      <c r="BH3">
        <v>0</v>
      </c>
      <c r="BI3">
        <v>0</v>
      </c>
      <c r="BJ3">
        <v>0</v>
      </c>
      <c r="BK3">
        <v>0</v>
      </c>
      <c r="BL3">
        <v>0</v>
      </c>
      <c r="BM3">
        <v>0</v>
      </c>
      <c r="BN3">
        <v>0</v>
      </c>
      <c r="BO3">
        <v>0</v>
      </c>
      <c r="BP3">
        <v>0</v>
      </c>
      <c r="BQ3">
        <v>0</v>
      </c>
      <c r="BR3">
        <v>0</v>
      </c>
      <c r="BS3">
        <v>0</v>
      </c>
      <c r="BT3">
        <v>0</v>
      </c>
      <c r="BU3">
        <v>0</v>
      </c>
      <c r="BV3">
        <v>0</v>
      </c>
      <c r="BW3">
        <v>0</v>
      </c>
    </row>
    <row r="4" spans="1:75" ht="12.75">
      <c r="A4">
        <f>ROW(Source!A24)</f>
        <v>24</v>
      </c>
      <c r="B4">
        <v>21478434</v>
      </c>
      <c r="C4">
        <v>21478421</v>
      </c>
      <c r="D4">
        <v>4238518</v>
      </c>
      <c r="E4">
        <v>1</v>
      </c>
      <c r="F4">
        <v>1</v>
      </c>
      <c r="G4">
        <v>1</v>
      </c>
      <c r="H4">
        <v>2</v>
      </c>
      <c r="I4" t="s">
        <v>116</v>
      </c>
      <c r="J4" t="s">
        <v>117</v>
      </c>
      <c r="K4" t="s">
        <v>118</v>
      </c>
      <c r="L4">
        <v>1480</v>
      </c>
      <c r="N4">
        <v>1013</v>
      </c>
      <c r="O4" t="s">
        <v>114</v>
      </c>
      <c r="P4" t="s">
        <v>115</v>
      </c>
      <c r="Q4">
        <v>1</v>
      </c>
      <c r="Y4">
        <v>0.04</v>
      </c>
      <c r="AA4">
        <v>0</v>
      </c>
      <c r="AB4">
        <v>82</v>
      </c>
      <c r="AC4">
        <v>10.15</v>
      </c>
      <c r="AD4">
        <v>0</v>
      </c>
      <c r="AN4">
        <v>0</v>
      </c>
      <c r="AO4">
        <v>1</v>
      </c>
      <c r="AP4">
        <v>1</v>
      </c>
      <c r="AQ4">
        <v>0</v>
      </c>
      <c r="AR4">
        <v>0</v>
      </c>
      <c r="AT4">
        <v>0.04</v>
      </c>
      <c r="AV4">
        <v>0</v>
      </c>
      <c r="AW4">
        <v>2</v>
      </c>
      <c r="AX4">
        <v>21478434</v>
      </c>
      <c r="AY4">
        <v>1</v>
      </c>
      <c r="AZ4">
        <v>0</v>
      </c>
      <c r="BA4">
        <v>4</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row>
    <row r="5" spans="1:75" ht="12.75">
      <c r="A5">
        <f>ROW(Source!A24)</f>
        <v>24</v>
      </c>
      <c r="B5">
        <v>21478435</v>
      </c>
      <c r="C5">
        <v>21478421</v>
      </c>
      <c r="D5">
        <v>4205944</v>
      </c>
      <c r="E5">
        <v>1</v>
      </c>
      <c r="F5">
        <v>1</v>
      </c>
      <c r="G5">
        <v>1</v>
      </c>
      <c r="H5">
        <v>3</v>
      </c>
      <c r="I5" t="s">
        <v>119</v>
      </c>
      <c r="J5" t="s">
        <v>119</v>
      </c>
      <c r="K5" t="s">
        <v>120</v>
      </c>
      <c r="L5">
        <v>1348</v>
      </c>
      <c r="N5">
        <v>1009</v>
      </c>
      <c r="O5" t="s">
        <v>27</v>
      </c>
      <c r="P5" t="s">
        <v>27</v>
      </c>
      <c r="Q5">
        <v>1000</v>
      </c>
      <c r="Y5">
        <v>0</v>
      </c>
      <c r="AA5">
        <v>18798</v>
      </c>
      <c r="AB5">
        <v>0</v>
      </c>
      <c r="AC5">
        <v>0</v>
      </c>
      <c r="AD5">
        <v>0</v>
      </c>
      <c r="AN5">
        <v>0</v>
      </c>
      <c r="AO5">
        <v>1</v>
      </c>
      <c r="AP5">
        <v>1</v>
      </c>
      <c r="AQ5">
        <v>0</v>
      </c>
      <c r="AR5">
        <v>0</v>
      </c>
      <c r="AT5">
        <v>0</v>
      </c>
      <c r="AV5">
        <v>0</v>
      </c>
      <c r="AW5">
        <v>2</v>
      </c>
      <c r="AX5">
        <v>21478435</v>
      </c>
      <c r="AY5">
        <v>2</v>
      </c>
      <c r="AZ5">
        <v>12288</v>
      </c>
      <c r="BA5">
        <v>5</v>
      </c>
      <c r="BB5">
        <v>2</v>
      </c>
      <c r="BC5">
        <v>-609.0552</v>
      </c>
      <c r="BD5">
        <v>0</v>
      </c>
      <c r="BE5">
        <v>0</v>
      </c>
      <c r="BF5">
        <v>0</v>
      </c>
      <c r="BG5">
        <v>0</v>
      </c>
      <c r="BH5">
        <v>0</v>
      </c>
      <c r="BI5">
        <v>1</v>
      </c>
      <c r="BJ5">
        <v>0</v>
      </c>
      <c r="BK5">
        <v>0</v>
      </c>
      <c r="BL5">
        <v>0</v>
      </c>
      <c r="BM5">
        <v>0</v>
      </c>
      <c r="BN5">
        <v>0</v>
      </c>
      <c r="BO5">
        <v>0</v>
      </c>
      <c r="BP5">
        <v>0</v>
      </c>
      <c r="BQ5">
        <v>0</v>
      </c>
      <c r="BR5">
        <v>0</v>
      </c>
      <c r="BS5">
        <v>0</v>
      </c>
      <c r="BT5">
        <v>0</v>
      </c>
      <c r="BU5">
        <v>0</v>
      </c>
      <c r="BV5">
        <v>0</v>
      </c>
      <c r="BW5">
        <v>0</v>
      </c>
    </row>
    <row r="6" spans="1:75" ht="12.75">
      <c r="A6">
        <f>ROW(Source!A24)</f>
        <v>24</v>
      </c>
      <c r="B6">
        <v>21478436</v>
      </c>
      <c r="C6">
        <v>21478421</v>
      </c>
      <c r="D6">
        <v>4207294</v>
      </c>
      <c r="E6">
        <v>1</v>
      </c>
      <c r="F6">
        <v>1</v>
      </c>
      <c r="G6">
        <v>1</v>
      </c>
      <c r="H6">
        <v>3</v>
      </c>
      <c r="I6" t="s">
        <v>121</v>
      </c>
      <c r="J6" t="s">
        <v>121</v>
      </c>
      <c r="K6" t="s">
        <v>122</v>
      </c>
      <c r="L6">
        <v>1346</v>
      </c>
      <c r="N6">
        <v>1009</v>
      </c>
      <c r="O6" t="s">
        <v>123</v>
      </c>
      <c r="P6" t="s">
        <v>123</v>
      </c>
      <c r="Q6">
        <v>1</v>
      </c>
      <c r="Y6">
        <v>0.1</v>
      </c>
      <c r="AA6">
        <v>1.82</v>
      </c>
      <c r="AB6">
        <v>0</v>
      </c>
      <c r="AC6">
        <v>0</v>
      </c>
      <c r="AD6">
        <v>0</v>
      </c>
      <c r="AN6">
        <v>0</v>
      </c>
      <c r="AO6">
        <v>1</v>
      </c>
      <c r="AP6">
        <v>1</v>
      </c>
      <c r="AQ6">
        <v>0</v>
      </c>
      <c r="AR6">
        <v>0</v>
      </c>
      <c r="AT6">
        <v>0.1</v>
      </c>
      <c r="AV6">
        <v>0</v>
      </c>
      <c r="AW6">
        <v>2</v>
      </c>
      <c r="AX6">
        <v>21478436</v>
      </c>
      <c r="AY6">
        <v>1</v>
      </c>
      <c r="AZ6">
        <v>0</v>
      </c>
      <c r="BA6">
        <v>6</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row>
    <row r="7" spans="1:75" ht="12.75">
      <c r="A7">
        <f>ROW(Source!A24)</f>
        <v>24</v>
      </c>
      <c r="B7">
        <v>21478437</v>
      </c>
      <c r="C7">
        <v>21478421</v>
      </c>
      <c r="D7">
        <v>4207338</v>
      </c>
      <c r="E7">
        <v>1</v>
      </c>
      <c r="F7">
        <v>1</v>
      </c>
      <c r="G7">
        <v>1</v>
      </c>
      <c r="H7">
        <v>3</v>
      </c>
      <c r="I7" t="s">
        <v>124</v>
      </c>
      <c r="J7" t="s">
        <v>124</v>
      </c>
      <c r="K7" t="s">
        <v>125</v>
      </c>
      <c r="L7">
        <v>1346</v>
      </c>
      <c r="N7">
        <v>1009</v>
      </c>
      <c r="O7" t="s">
        <v>123</v>
      </c>
      <c r="P7" t="s">
        <v>123</v>
      </c>
      <c r="Q7">
        <v>1</v>
      </c>
      <c r="Y7">
        <v>3.6</v>
      </c>
      <c r="AA7">
        <v>44.4</v>
      </c>
      <c r="AB7">
        <v>0</v>
      </c>
      <c r="AC7">
        <v>0</v>
      </c>
      <c r="AD7">
        <v>0</v>
      </c>
      <c r="AN7">
        <v>0</v>
      </c>
      <c r="AO7">
        <v>1</v>
      </c>
      <c r="AP7">
        <v>1</v>
      </c>
      <c r="AQ7">
        <v>0</v>
      </c>
      <c r="AR7">
        <v>0</v>
      </c>
      <c r="AT7">
        <v>3.6</v>
      </c>
      <c r="AV7">
        <v>0</v>
      </c>
      <c r="AW7">
        <v>2</v>
      </c>
      <c r="AX7">
        <v>21478437</v>
      </c>
      <c r="AY7">
        <v>1</v>
      </c>
      <c r="AZ7">
        <v>0</v>
      </c>
      <c r="BA7">
        <v>7</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row>
    <row r="8" spans="1:75" ht="12.75">
      <c r="A8">
        <f>ROW(Source!A26)</f>
        <v>26</v>
      </c>
      <c r="B8">
        <v>21478439</v>
      </c>
      <c r="C8">
        <v>21478422</v>
      </c>
      <c r="D8">
        <v>2284547</v>
      </c>
      <c r="E8">
        <v>1</v>
      </c>
      <c r="F8">
        <v>1</v>
      </c>
      <c r="G8">
        <v>1</v>
      </c>
      <c r="H8">
        <v>1</v>
      </c>
      <c r="I8" t="s">
        <v>126</v>
      </c>
      <c r="K8" t="s">
        <v>127</v>
      </c>
      <c r="L8">
        <v>1476</v>
      </c>
      <c r="N8">
        <v>1013</v>
      </c>
      <c r="O8" t="s">
        <v>107</v>
      </c>
      <c r="P8" t="s">
        <v>108</v>
      </c>
      <c r="Q8">
        <v>1</v>
      </c>
      <c r="Y8">
        <v>8.58</v>
      </c>
      <c r="AA8">
        <v>0</v>
      </c>
      <c r="AB8">
        <v>0</v>
      </c>
      <c r="AC8">
        <v>0</v>
      </c>
      <c r="AD8">
        <v>7.42</v>
      </c>
      <c r="AN8">
        <v>0</v>
      </c>
      <c r="AO8">
        <v>1</v>
      </c>
      <c r="AP8">
        <v>1</v>
      </c>
      <c r="AQ8">
        <v>0</v>
      </c>
      <c r="AR8">
        <v>0</v>
      </c>
      <c r="AT8">
        <v>8.58</v>
      </c>
      <c r="AV8">
        <v>1</v>
      </c>
      <c r="AW8">
        <v>2</v>
      </c>
      <c r="AX8">
        <v>21478439</v>
      </c>
      <c r="AY8">
        <v>1</v>
      </c>
      <c r="AZ8">
        <v>0</v>
      </c>
      <c r="BA8">
        <v>8</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row>
    <row r="9" spans="1:75" ht="12.75">
      <c r="A9">
        <f>ROW(Source!A26)</f>
        <v>26</v>
      </c>
      <c r="B9">
        <v>21478440</v>
      </c>
      <c r="C9">
        <v>21478422</v>
      </c>
      <c r="D9">
        <v>4236561</v>
      </c>
      <c r="E9">
        <v>1</v>
      </c>
      <c r="F9">
        <v>1</v>
      </c>
      <c r="G9">
        <v>1</v>
      </c>
      <c r="H9">
        <v>2</v>
      </c>
      <c r="I9" t="s">
        <v>128</v>
      </c>
      <c r="J9" t="s">
        <v>129</v>
      </c>
      <c r="K9" t="s">
        <v>130</v>
      </c>
      <c r="L9">
        <v>1480</v>
      </c>
      <c r="N9">
        <v>1013</v>
      </c>
      <c r="O9" t="s">
        <v>114</v>
      </c>
      <c r="P9" t="s">
        <v>115</v>
      </c>
      <c r="Q9">
        <v>1</v>
      </c>
      <c r="Y9">
        <v>1.88</v>
      </c>
      <c r="AA9">
        <v>0</v>
      </c>
      <c r="AB9">
        <v>3.98</v>
      </c>
      <c r="AC9">
        <v>0</v>
      </c>
      <c r="AD9">
        <v>0</v>
      </c>
      <c r="AN9">
        <v>0</v>
      </c>
      <c r="AO9">
        <v>1</v>
      </c>
      <c r="AP9">
        <v>1</v>
      </c>
      <c r="AQ9">
        <v>0</v>
      </c>
      <c r="AR9">
        <v>0</v>
      </c>
      <c r="AT9">
        <v>1.88</v>
      </c>
      <c r="AV9">
        <v>0</v>
      </c>
      <c r="AW9">
        <v>2</v>
      </c>
      <c r="AX9">
        <v>21478440</v>
      </c>
      <c r="AY9">
        <v>1</v>
      </c>
      <c r="AZ9">
        <v>0</v>
      </c>
      <c r="BA9">
        <v>9</v>
      </c>
      <c r="BB9">
        <v>0</v>
      </c>
      <c r="BC9">
        <v>0</v>
      </c>
      <c r="BD9">
        <v>0</v>
      </c>
      <c r="BE9">
        <v>0</v>
      </c>
      <c r="BF9">
        <v>0</v>
      </c>
      <c r="BG9">
        <v>0</v>
      </c>
      <c r="BH9">
        <v>0</v>
      </c>
      <c r="BI9">
        <v>0</v>
      </c>
      <c r="BJ9">
        <v>0</v>
      </c>
      <c r="BK9">
        <v>0</v>
      </c>
      <c r="BL9">
        <v>0</v>
      </c>
      <c r="BM9">
        <v>0</v>
      </c>
      <c r="BN9">
        <v>0</v>
      </c>
      <c r="BO9">
        <v>0</v>
      </c>
      <c r="BP9">
        <v>0</v>
      </c>
      <c r="BQ9">
        <v>0</v>
      </c>
      <c r="BR9">
        <v>0</v>
      </c>
      <c r="BS9">
        <v>0</v>
      </c>
      <c r="BT9">
        <v>0</v>
      </c>
      <c r="BU9">
        <v>0</v>
      </c>
      <c r="BV9">
        <v>0</v>
      </c>
      <c r="BW9">
        <v>0</v>
      </c>
    </row>
    <row r="10" spans="1:75" ht="12.75">
      <c r="A10">
        <f>ROW(Source!A27)</f>
        <v>27</v>
      </c>
      <c r="B10">
        <v>21478499</v>
      </c>
      <c r="C10">
        <v>21478424</v>
      </c>
      <c r="D10">
        <v>2284603</v>
      </c>
      <c r="E10">
        <v>1</v>
      </c>
      <c r="F10">
        <v>1</v>
      </c>
      <c r="G10">
        <v>1</v>
      </c>
      <c r="H10">
        <v>1</v>
      </c>
      <c r="I10" t="s">
        <v>131</v>
      </c>
      <c r="K10" t="s">
        <v>132</v>
      </c>
      <c r="L10">
        <v>1476</v>
      </c>
      <c r="N10">
        <v>1013</v>
      </c>
      <c r="O10" t="s">
        <v>107</v>
      </c>
      <c r="P10" t="s">
        <v>108</v>
      </c>
      <c r="Q10">
        <v>1</v>
      </c>
      <c r="Y10">
        <v>4.02</v>
      </c>
      <c r="AA10">
        <v>0</v>
      </c>
      <c r="AB10">
        <v>0</v>
      </c>
      <c r="AC10">
        <v>0</v>
      </c>
      <c r="AD10">
        <v>10.47</v>
      </c>
      <c r="AN10">
        <v>0</v>
      </c>
      <c r="AO10">
        <v>1</v>
      </c>
      <c r="AP10">
        <v>1</v>
      </c>
      <c r="AQ10">
        <v>0</v>
      </c>
      <c r="AR10">
        <v>0</v>
      </c>
      <c r="AT10">
        <v>4.02</v>
      </c>
      <c r="AV10">
        <v>1</v>
      </c>
      <c r="AW10">
        <v>2</v>
      </c>
      <c r="AX10">
        <v>21478499</v>
      </c>
      <c r="AY10">
        <v>1</v>
      </c>
      <c r="AZ10">
        <v>0</v>
      </c>
      <c r="BA10">
        <v>10</v>
      </c>
      <c r="BB10">
        <v>0</v>
      </c>
      <c r="BC10">
        <v>0</v>
      </c>
      <c r="BD10">
        <v>0</v>
      </c>
      <c r="BE10">
        <v>0</v>
      </c>
      <c r="BF10">
        <v>0</v>
      </c>
      <c r="BG10">
        <v>0</v>
      </c>
      <c r="BH10">
        <v>0</v>
      </c>
      <c r="BI10">
        <v>0</v>
      </c>
      <c r="BJ10">
        <v>0</v>
      </c>
      <c r="BK10">
        <v>0</v>
      </c>
      <c r="BL10">
        <v>0</v>
      </c>
      <c r="BM10">
        <v>0</v>
      </c>
      <c r="BN10">
        <v>0</v>
      </c>
      <c r="BO10">
        <v>0</v>
      </c>
      <c r="BP10">
        <v>0</v>
      </c>
      <c r="BQ10">
        <v>0</v>
      </c>
      <c r="BR10">
        <v>0</v>
      </c>
      <c r="BS10">
        <v>0</v>
      </c>
      <c r="BT10">
        <v>0</v>
      </c>
      <c r="BU10">
        <v>0</v>
      </c>
      <c r="BV10">
        <v>0</v>
      </c>
      <c r="BW10">
        <v>0</v>
      </c>
    </row>
    <row r="11" spans="1:75" ht="12.75">
      <c r="A11">
        <f>ROW(Source!A27)</f>
        <v>27</v>
      </c>
      <c r="B11">
        <v>21478500</v>
      </c>
      <c r="C11">
        <v>21478424</v>
      </c>
      <c r="D11">
        <v>4207379</v>
      </c>
      <c r="E11">
        <v>1</v>
      </c>
      <c r="F11">
        <v>1</v>
      </c>
      <c r="G11">
        <v>1</v>
      </c>
      <c r="H11">
        <v>3</v>
      </c>
      <c r="I11" t="s">
        <v>133</v>
      </c>
      <c r="J11" t="s">
        <v>133</v>
      </c>
      <c r="K11" t="s">
        <v>134</v>
      </c>
      <c r="L11">
        <v>1348</v>
      </c>
      <c r="N11">
        <v>1009</v>
      </c>
      <c r="O11" t="s">
        <v>27</v>
      </c>
      <c r="P11" t="s">
        <v>27</v>
      </c>
      <c r="Q11">
        <v>1000</v>
      </c>
      <c r="Y11">
        <v>0.0056</v>
      </c>
      <c r="AA11">
        <v>16950</v>
      </c>
      <c r="AB11">
        <v>0</v>
      </c>
      <c r="AC11">
        <v>0</v>
      </c>
      <c r="AD11">
        <v>0</v>
      </c>
      <c r="AN11">
        <v>0</v>
      </c>
      <c r="AO11">
        <v>1</v>
      </c>
      <c r="AP11">
        <v>1</v>
      </c>
      <c r="AQ11">
        <v>0</v>
      </c>
      <c r="AR11">
        <v>0</v>
      </c>
      <c r="AT11">
        <v>0.0056</v>
      </c>
      <c r="AV11">
        <v>0</v>
      </c>
      <c r="AW11">
        <v>2</v>
      </c>
      <c r="AX11">
        <v>21478500</v>
      </c>
      <c r="AY11">
        <v>1</v>
      </c>
      <c r="AZ11">
        <v>0</v>
      </c>
      <c r="BA11">
        <v>11</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c r="BV11">
        <v>0</v>
      </c>
      <c r="BW11">
        <v>0</v>
      </c>
    </row>
    <row r="12" spans="1:75" ht="12.75">
      <c r="A12">
        <f>ROW(Source!A27)</f>
        <v>27</v>
      </c>
      <c r="B12">
        <v>21478501</v>
      </c>
      <c r="C12">
        <v>21478424</v>
      </c>
      <c r="D12">
        <v>4207459</v>
      </c>
      <c r="E12">
        <v>1</v>
      </c>
      <c r="F12">
        <v>1</v>
      </c>
      <c r="G12">
        <v>1</v>
      </c>
      <c r="H12">
        <v>3</v>
      </c>
      <c r="I12" t="s">
        <v>135</v>
      </c>
      <c r="J12" t="s">
        <v>135</v>
      </c>
      <c r="K12" t="s">
        <v>136</v>
      </c>
      <c r="L12">
        <v>1348</v>
      </c>
      <c r="N12">
        <v>1009</v>
      </c>
      <c r="O12" t="s">
        <v>27</v>
      </c>
      <c r="P12" t="s">
        <v>27</v>
      </c>
      <c r="Q12">
        <v>1000</v>
      </c>
      <c r="Y12">
        <v>2E-05</v>
      </c>
      <c r="AA12">
        <v>10542.9</v>
      </c>
      <c r="AB12">
        <v>0</v>
      </c>
      <c r="AC12">
        <v>0</v>
      </c>
      <c r="AD12">
        <v>0</v>
      </c>
      <c r="AN12">
        <v>0</v>
      </c>
      <c r="AO12">
        <v>1</v>
      </c>
      <c r="AP12">
        <v>1</v>
      </c>
      <c r="AQ12">
        <v>0</v>
      </c>
      <c r="AR12">
        <v>0</v>
      </c>
      <c r="AT12">
        <v>2E-05</v>
      </c>
      <c r="AV12">
        <v>0</v>
      </c>
      <c r="AW12">
        <v>2</v>
      </c>
      <c r="AX12">
        <v>21478501</v>
      </c>
      <c r="AY12">
        <v>1</v>
      </c>
      <c r="AZ12">
        <v>0</v>
      </c>
      <c r="BA12">
        <v>12</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row>
    <row r="13" spans="1:75" ht="12.75">
      <c r="A13">
        <f>ROW(Source!A28)</f>
        <v>28</v>
      </c>
      <c r="B13">
        <v>21478505</v>
      </c>
      <c r="C13">
        <v>21478504</v>
      </c>
      <c r="D13">
        <v>2284547</v>
      </c>
      <c r="E13">
        <v>1</v>
      </c>
      <c r="F13">
        <v>1</v>
      </c>
      <c r="G13">
        <v>1</v>
      </c>
      <c r="H13">
        <v>1</v>
      </c>
      <c r="I13" t="s">
        <v>126</v>
      </c>
      <c r="K13" t="s">
        <v>127</v>
      </c>
      <c r="L13">
        <v>1476</v>
      </c>
      <c r="N13">
        <v>1013</v>
      </c>
      <c r="O13" t="s">
        <v>107</v>
      </c>
      <c r="P13" t="s">
        <v>108</v>
      </c>
      <c r="Q13">
        <v>1</v>
      </c>
      <c r="Y13">
        <v>9.1</v>
      </c>
      <c r="AA13">
        <v>0</v>
      </c>
      <c r="AB13">
        <v>0</v>
      </c>
      <c r="AC13">
        <v>0</v>
      </c>
      <c r="AD13">
        <v>7.42</v>
      </c>
      <c r="AN13">
        <v>0</v>
      </c>
      <c r="AO13">
        <v>1</v>
      </c>
      <c r="AP13">
        <v>0</v>
      </c>
      <c r="AQ13">
        <v>0</v>
      </c>
      <c r="AR13">
        <v>0</v>
      </c>
      <c r="AT13">
        <v>9.1</v>
      </c>
      <c r="AV13">
        <v>1</v>
      </c>
      <c r="AW13">
        <v>2</v>
      </c>
      <c r="AX13">
        <v>21478505</v>
      </c>
      <c r="AY13">
        <v>1</v>
      </c>
      <c r="AZ13">
        <v>0</v>
      </c>
      <c r="BA13">
        <v>13</v>
      </c>
      <c r="BB13">
        <v>0</v>
      </c>
      <c r="BC13">
        <v>0</v>
      </c>
      <c r="BD13">
        <v>0</v>
      </c>
      <c r="BE13">
        <v>0</v>
      </c>
      <c r="BF13">
        <v>0</v>
      </c>
      <c r="BG13">
        <v>0</v>
      </c>
      <c r="BH13">
        <v>0</v>
      </c>
      <c r="BI13">
        <v>0</v>
      </c>
      <c r="BJ13">
        <v>0</v>
      </c>
      <c r="BK13">
        <v>0</v>
      </c>
      <c r="BL13">
        <v>0</v>
      </c>
      <c r="BM13">
        <v>0</v>
      </c>
      <c r="BN13">
        <v>0</v>
      </c>
      <c r="BO13">
        <v>0</v>
      </c>
      <c r="BP13">
        <v>0</v>
      </c>
      <c r="BQ13">
        <v>0</v>
      </c>
      <c r="BR13">
        <v>0</v>
      </c>
      <c r="BS13">
        <v>0</v>
      </c>
      <c r="BT13">
        <v>0</v>
      </c>
      <c r="BU13">
        <v>0</v>
      </c>
      <c r="BV13">
        <v>0</v>
      </c>
      <c r="BW13">
        <v>0</v>
      </c>
    </row>
    <row r="14" spans="1:75" ht="12.75">
      <c r="A14">
        <f>ROW(Source!A28)</f>
        <v>28</v>
      </c>
      <c r="B14">
        <v>21478506</v>
      </c>
      <c r="C14">
        <v>21478504</v>
      </c>
      <c r="D14">
        <v>4236559</v>
      </c>
      <c r="E14">
        <v>1</v>
      </c>
      <c r="F14">
        <v>1</v>
      </c>
      <c r="G14">
        <v>1</v>
      </c>
      <c r="H14">
        <v>2</v>
      </c>
      <c r="I14" t="s">
        <v>137</v>
      </c>
      <c r="J14" t="s">
        <v>129</v>
      </c>
      <c r="K14" t="s">
        <v>138</v>
      </c>
      <c r="L14">
        <v>1480</v>
      </c>
      <c r="N14">
        <v>1013</v>
      </c>
      <c r="O14" t="s">
        <v>114</v>
      </c>
      <c r="P14" t="s">
        <v>115</v>
      </c>
      <c r="Q14">
        <v>1</v>
      </c>
      <c r="Y14">
        <v>0.12</v>
      </c>
      <c r="AA14">
        <v>0</v>
      </c>
      <c r="AB14">
        <v>1.26</v>
      </c>
      <c r="AC14">
        <v>0</v>
      </c>
      <c r="AD14">
        <v>0</v>
      </c>
      <c r="AN14">
        <v>0</v>
      </c>
      <c r="AO14">
        <v>1</v>
      </c>
      <c r="AP14">
        <v>0</v>
      </c>
      <c r="AQ14">
        <v>0</v>
      </c>
      <c r="AR14">
        <v>0</v>
      </c>
      <c r="AT14">
        <v>0.12</v>
      </c>
      <c r="AV14">
        <v>0</v>
      </c>
      <c r="AW14">
        <v>2</v>
      </c>
      <c r="AX14">
        <v>21478506</v>
      </c>
      <c r="AY14">
        <v>1</v>
      </c>
      <c r="AZ14">
        <v>0</v>
      </c>
      <c r="BA14">
        <v>14</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row>
    <row r="15" spans="1:75" ht="12.75">
      <c r="A15">
        <f>ROW(Source!A28)</f>
        <v>28</v>
      </c>
      <c r="B15">
        <v>21478507</v>
      </c>
      <c r="C15">
        <v>21478504</v>
      </c>
      <c r="D15">
        <v>4236298</v>
      </c>
      <c r="E15">
        <v>1</v>
      </c>
      <c r="F15">
        <v>1</v>
      </c>
      <c r="G15">
        <v>1</v>
      </c>
      <c r="H15">
        <v>3</v>
      </c>
      <c r="I15" t="s">
        <v>139</v>
      </c>
      <c r="J15" t="s">
        <v>139</v>
      </c>
      <c r="K15" t="s">
        <v>140</v>
      </c>
      <c r="L15">
        <v>1348</v>
      </c>
      <c r="N15">
        <v>1009</v>
      </c>
      <c r="O15" t="s">
        <v>27</v>
      </c>
      <c r="P15" t="s">
        <v>27</v>
      </c>
      <c r="Q15">
        <v>1000</v>
      </c>
      <c r="Y15">
        <v>0.12</v>
      </c>
      <c r="AA15">
        <v>0</v>
      </c>
      <c r="AB15">
        <v>0</v>
      </c>
      <c r="AC15">
        <v>0</v>
      </c>
      <c r="AD15">
        <v>0</v>
      </c>
      <c r="AN15">
        <v>2</v>
      </c>
      <c r="AO15">
        <v>0</v>
      </c>
      <c r="AP15">
        <v>0</v>
      </c>
      <c r="AQ15">
        <v>0</v>
      </c>
      <c r="AR15">
        <v>0</v>
      </c>
      <c r="AT15">
        <v>0.12</v>
      </c>
      <c r="AV15">
        <v>0</v>
      </c>
      <c r="AW15">
        <v>2</v>
      </c>
      <c r="AX15">
        <v>21478507</v>
      </c>
      <c r="AY15">
        <v>1</v>
      </c>
      <c r="AZ15">
        <v>0</v>
      </c>
      <c r="BA15">
        <v>15</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row>
    <row r="16" spans="1:75" ht="12.75">
      <c r="A16">
        <f>ROW(Source!A29)</f>
        <v>29</v>
      </c>
      <c r="B16">
        <v>21478517</v>
      </c>
      <c r="C16">
        <v>21478502</v>
      </c>
      <c r="D16">
        <v>2284582</v>
      </c>
      <c r="E16">
        <v>1</v>
      </c>
      <c r="F16">
        <v>1</v>
      </c>
      <c r="G16">
        <v>1</v>
      </c>
      <c r="H16">
        <v>1</v>
      </c>
      <c r="I16" t="s">
        <v>141</v>
      </c>
      <c r="K16" t="s">
        <v>142</v>
      </c>
      <c r="L16">
        <v>1476</v>
      </c>
      <c r="N16">
        <v>1013</v>
      </c>
      <c r="O16" t="s">
        <v>107</v>
      </c>
      <c r="P16" t="s">
        <v>108</v>
      </c>
      <c r="Q16">
        <v>1</v>
      </c>
      <c r="Y16">
        <v>84.75</v>
      </c>
      <c r="AA16">
        <v>0</v>
      </c>
      <c r="AB16">
        <v>0</v>
      </c>
      <c r="AC16">
        <v>0</v>
      </c>
      <c r="AD16">
        <v>8.09</v>
      </c>
      <c r="AN16">
        <v>0</v>
      </c>
      <c r="AO16">
        <v>1</v>
      </c>
      <c r="AP16">
        <v>1</v>
      </c>
      <c r="AQ16">
        <v>0</v>
      </c>
      <c r="AR16">
        <v>0</v>
      </c>
      <c r="AT16">
        <v>84.75</v>
      </c>
      <c r="AV16">
        <v>1</v>
      </c>
      <c r="AW16">
        <v>2</v>
      </c>
      <c r="AX16">
        <v>21478517</v>
      </c>
      <c r="AY16">
        <v>1</v>
      </c>
      <c r="AZ16">
        <v>0</v>
      </c>
      <c r="BA16">
        <v>16</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row>
    <row r="17" spans="1:75" ht="12.75">
      <c r="A17">
        <f>ROW(Source!A29)</f>
        <v>29</v>
      </c>
      <c r="B17">
        <v>21478518</v>
      </c>
      <c r="C17">
        <v>21478502</v>
      </c>
      <c r="D17">
        <v>121548</v>
      </c>
      <c r="E17">
        <v>1</v>
      </c>
      <c r="F17">
        <v>1</v>
      </c>
      <c r="G17">
        <v>1</v>
      </c>
      <c r="H17">
        <v>1</v>
      </c>
      <c r="I17" t="s">
        <v>24</v>
      </c>
      <c r="K17" t="s">
        <v>109</v>
      </c>
      <c r="L17">
        <v>608254</v>
      </c>
      <c r="N17">
        <v>1013</v>
      </c>
      <c r="O17" t="s">
        <v>110</v>
      </c>
      <c r="P17" t="s">
        <v>110</v>
      </c>
      <c r="Q17">
        <v>1</v>
      </c>
      <c r="Y17">
        <v>3.19</v>
      </c>
      <c r="AA17">
        <v>0</v>
      </c>
      <c r="AB17">
        <v>0</v>
      </c>
      <c r="AC17">
        <v>0</v>
      </c>
      <c r="AD17">
        <v>0</v>
      </c>
      <c r="AN17">
        <v>0</v>
      </c>
      <c r="AO17">
        <v>1</v>
      </c>
      <c r="AP17">
        <v>1</v>
      </c>
      <c r="AQ17">
        <v>0</v>
      </c>
      <c r="AR17">
        <v>0</v>
      </c>
      <c r="AT17">
        <v>3.19</v>
      </c>
      <c r="AV17">
        <v>2</v>
      </c>
      <c r="AW17">
        <v>2</v>
      </c>
      <c r="AX17">
        <v>21478518</v>
      </c>
      <c r="AY17">
        <v>1</v>
      </c>
      <c r="AZ17">
        <v>0</v>
      </c>
      <c r="BA17">
        <v>17</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row>
    <row r="18" spans="1:75" ht="12.75">
      <c r="A18">
        <f>ROW(Source!A29)</f>
        <v>29</v>
      </c>
      <c r="B18">
        <v>21478519</v>
      </c>
      <c r="C18">
        <v>21478502</v>
      </c>
      <c r="D18">
        <v>4236365</v>
      </c>
      <c r="E18">
        <v>1</v>
      </c>
      <c r="F18">
        <v>1</v>
      </c>
      <c r="G18">
        <v>1</v>
      </c>
      <c r="H18">
        <v>2</v>
      </c>
      <c r="I18" t="s">
        <v>143</v>
      </c>
      <c r="J18" t="s">
        <v>144</v>
      </c>
      <c r="K18" t="s">
        <v>145</v>
      </c>
      <c r="L18">
        <v>1480</v>
      </c>
      <c r="N18">
        <v>1013</v>
      </c>
      <c r="O18" t="s">
        <v>114</v>
      </c>
      <c r="P18" t="s">
        <v>115</v>
      </c>
      <c r="Q18">
        <v>1</v>
      </c>
      <c r="Y18">
        <v>1.34</v>
      </c>
      <c r="AA18">
        <v>0</v>
      </c>
      <c r="AB18">
        <v>66.67</v>
      </c>
      <c r="AC18">
        <v>11.15</v>
      </c>
      <c r="AD18">
        <v>0</v>
      </c>
      <c r="AN18">
        <v>0</v>
      </c>
      <c r="AO18">
        <v>1</v>
      </c>
      <c r="AP18">
        <v>1</v>
      </c>
      <c r="AQ18">
        <v>0</v>
      </c>
      <c r="AR18">
        <v>0</v>
      </c>
      <c r="AT18">
        <v>1.34</v>
      </c>
      <c r="AV18">
        <v>0</v>
      </c>
      <c r="AW18">
        <v>2</v>
      </c>
      <c r="AX18">
        <v>21478519</v>
      </c>
      <c r="AY18">
        <v>1</v>
      </c>
      <c r="AZ18">
        <v>0</v>
      </c>
      <c r="BA18">
        <v>18</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row>
    <row r="19" spans="1:75" ht="12.75">
      <c r="A19">
        <f>ROW(Source!A29)</f>
        <v>29</v>
      </c>
      <c r="B19">
        <v>21478520</v>
      </c>
      <c r="C19">
        <v>21478502</v>
      </c>
      <c r="D19">
        <v>4236446</v>
      </c>
      <c r="E19">
        <v>1</v>
      </c>
      <c r="F19">
        <v>1</v>
      </c>
      <c r="G19">
        <v>1</v>
      </c>
      <c r="H19">
        <v>2</v>
      </c>
      <c r="I19" t="s">
        <v>146</v>
      </c>
      <c r="J19" t="s">
        <v>147</v>
      </c>
      <c r="K19" t="s">
        <v>148</v>
      </c>
      <c r="L19">
        <v>1480</v>
      </c>
      <c r="N19">
        <v>1013</v>
      </c>
      <c r="O19" t="s">
        <v>114</v>
      </c>
      <c r="P19" t="s">
        <v>115</v>
      </c>
      <c r="Q19">
        <v>1</v>
      </c>
      <c r="Y19">
        <v>0.77</v>
      </c>
      <c r="AA19">
        <v>0</v>
      </c>
      <c r="AB19">
        <v>83.54</v>
      </c>
      <c r="AC19">
        <v>12.3</v>
      </c>
      <c r="AD19">
        <v>0</v>
      </c>
      <c r="AN19">
        <v>0</v>
      </c>
      <c r="AO19">
        <v>1</v>
      </c>
      <c r="AP19">
        <v>1</v>
      </c>
      <c r="AQ19">
        <v>0</v>
      </c>
      <c r="AR19">
        <v>0</v>
      </c>
      <c r="AT19">
        <v>0.77</v>
      </c>
      <c r="AV19">
        <v>0</v>
      </c>
      <c r="AW19">
        <v>2</v>
      </c>
      <c r="AX19">
        <v>21478520</v>
      </c>
      <c r="AY19">
        <v>1</v>
      </c>
      <c r="AZ19">
        <v>0</v>
      </c>
      <c r="BA19">
        <v>19</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row>
    <row r="20" spans="1:75" ht="12.75">
      <c r="A20">
        <f>ROW(Source!A29)</f>
        <v>29</v>
      </c>
      <c r="B20">
        <v>21478521</v>
      </c>
      <c r="C20">
        <v>21478502</v>
      </c>
      <c r="D20">
        <v>4238518</v>
      </c>
      <c r="E20">
        <v>1</v>
      </c>
      <c r="F20">
        <v>1</v>
      </c>
      <c r="G20">
        <v>1</v>
      </c>
      <c r="H20">
        <v>2</v>
      </c>
      <c r="I20" t="s">
        <v>116</v>
      </c>
      <c r="J20" t="s">
        <v>117</v>
      </c>
      <c r="K20" t="s">
        <v>118</v>
      </c>
      <c r="L20">
        <v>1480</v>
      </c>
      <c r="N20">
        <v>1013</v>
      </c>
      <c r="O20" t="s">
        <v>114</v>
      </c>
      <c r="P20" t="s">
        <v>115</v>
      </c>
      <c r="Q20">
        <v>1</v>
      </c>
      <c r="Y20">
        <v>1.08</v>
      </c>
      <c r="AA20">
        <v>0</v>
      </c>
      <c r="AB20">
        <v>82</v>
      </c>
      <c r="AC20">
        <v>10.15</v>
      </c>
      <c r="AD20">
        <v>0</v>
      </c>
      <c r="AN20">
        <v>0</v>
      </c>
      <c r="AO20">
        <v>1</v>
      </c>
      <c r="AP20">
        <v>1</v>
      </c>
      <c r="AQ20">
        <v>0</v>
      </c>
      <c r="AR20">
        <v>0</v>
      </c>
      <c r="AT20">
        <v>1.08</v>
      </c>
      <c r="AV20">
        <v>0</v>
      </c>
      <c r="AW20">
        <v>2</v>
      </c>
      <c r="AX20">
        <v>21478521</v>
      </c>
      <c r="AY20">
        <v>1</v>
      </c>
      <c r="AZ20">
        <v>0</v>
      </c>
      <c r="BA20">
        <v>20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row>
    <row r="21" spans="1:75" ht="12.75">
      <c r="A21">
        <f>ROW(Source!A29)</f>
        <v>29</v>
      </c>
      <c r="B21">
        <v>21478522</v>
      </c>
      <c r="C21">
        <v>21478502</v>
      </c>
      <c r="D21">
        <v>4205729</v>
      </c>
      <c r="E21">
        <v>1</v>
      </c>
      <c r="F21">
        <v>1</v>
      </c>
      <c r="G21">
        <v>1</v>
      </c>
      <c r="H21">
        <v>3</v>
      </c>
      <c r="I21" t="s">
        <v>149</v>
      </c>
      <c r="J21" t="s">
        <v>149</v>
      </c>
      <c r="K21" t="s">
        <v>150</v>
      </c>
      <c r="L21">
        <v>1348</v>
      </c>
      <c r="N21">
        <v>1009</v>
      </c>
      <c r="O21" t="s">
        <v>27</v>
      </c>
      <c r="P21" t="s">
        <v>27</v>
      </c>
      <c r="Q21">
        <v>1000</v>
      </c>
      <c r="Y21">
        <v>0.0114</v>
      </c>
      <c r="AA21">
        <v>12664</v>
      </c>
      <c r="AB21">
        <v>0</v>
      </c>
      <c r="AC21">
        <v>0</v>
      </c>
      <c r="AD21">
        <v>0</v>
      </c>
      <c r="AN21">
        <v>0</v>
      </c>
      <c r="AO21">
        <v>1</v>
      </c>
      <c r="AP21">
        <v>1</v>
      </c>
      <c r="AQ21">
        <v>0</v>
      </c>
      <c r="AR21">
        <v>0</v>
      </c>
      <c r="AT21">
        <v>0.0114</v>
      </c>
      <c r="AV21">
        <v>0</v>
      </c>
      <c r="AW21">
        <v>2</v>
      </c>
      <c r="AX21">
        <v>21478522</v>
      </c>
      <c r="AY21">
        <v>1</v>
      </c>
      <c r="AZ21">
        <v>0</v>
      </c>
      <c r="BA21">
        <v>21</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row>
    <row r="22" spans="1:75" ht="12.75">
      <c r="A22">
        <f>ROW(Source!A29)</f>
        <v>29</v>
      </c>
      <c r="B22">
        <v>21478523</v>
      </c>
      <c r="C22">
        <v>21478502</v>
      </c>
      <c r="D22">
        <v>4205751</v>
      </c>
      <c r="E22">
        <v>1</v>
      </c>
      <c r="F22">
        <v>1</v>
      </c>
      <c r="G22">
        <v>1</v>
      </c>
      <c r="H22">
        <v>3</v>
      </c>
      <c r="I22" t="s">
        <v>151</v>
      </c>
      <c r="J22" t="s">
        <v>151</v>
      </c>
      <c r="K22" t="s">
        <v>152</v>
      </c>
      <c r="L22">
        <v>1348</v>
      </c>
      <c r="N22">
        <v>1009</v>
      </c>
      <c r="O22" t="s">
        <v>27</v>
      </c>
      <c r="P22" t="s">
        <v>27</v>
      </c>
      <c r="Q22">
        <v>1000</v>
      </c>
      <c r="Y22">
        <v>0.0025</v>
      </c>
      <c r="AA22">
        <v>8875.3</v>
      </c>
      <c r="AB22">
        <v>0</v>
      </c>
      <c r="AC22">
        <v>0</v>
      </c>
      <c r="AD22">
        <v>0</v>
      </c>
      <c r="AN22">
        <v>0</v>
      </c>
      <c r="AO22">
        <v>1</v>
      </c>
      <c r="AP22">
        <v>1</v>
      </c>
      <c r="AQ22">
        <v>0</v>
      </c>
      <c r="AR22">
        <v>0</v>
      </c>
      <c r="AT22">
        <v>0.0025</v>
      </c>
      <c r="AV22">
        <v>0</v>
      </c>
      <c r="AW22">
        <v>2</v>
      </c>
      <c r="AX22">
        <v>21478523</v>
      </c>
      <c r="AY22">
        <v>1</v>
      </c>
      <c r="AZ22">
        <v>0</v>
      </c>
      <c r="BA22">
        <v>22</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row>
    <row r="23" spans="1:75" ht="12.75">
      <c r="A23">
        <f>ROW(Source!A29)</f>
        <v>29</v>
      </c>
      <c r="B23">
        <v>21478524</v>
      </c>
      <c r="C23">
        <v>21478502</v>
      </c>
      <c r="D23">
        <v>4206346</v>
      </c>
      <c r="E23">
        <v>1</v>
      </c>
      <c r="F23">
        <v>1</v>
      </c>
      <c r="G23">
        <v>1</v>
      </c>
      <c r="H23">
        <v>3</v>
      </c>
      <c r="I23" t="s">
        <v>153</v>
      </c>
      <c r="J23" t="s">
        <v>153</v>
      </c>
      <c r="K23" t="s">
        <v>154</v>
      </c>
      <c r="L23">
        <v>1348</v>
      </c>
      <c r="N23">
        <v>1009</v>
      </c>
      <c r="O23" t="s">
        <v>27</v>
      </c>
      <c r="P23" t="s">
        <v>27</v>
      </c>
      <c r="Q23">
        <v>1000</v>
      </c>
      <c r="Y23">
        <v>0.1</v>
      </c>
      <c r="AA23">
        <v>7560</v>
      </c>
      <c r="AB23">
        <v>0</v>
      </c>
      <c r="AC23">
        <v>0</v>
      </c>
      <c r="AD23">
        <v>0</v>
      </c>
      <c r="AN23">
        <v>0</v>
      </c>
      <c r="AO23">
        <v>1</v>
      </c>
      <c r="AP23">
        <v>1</v>
      </c>
      <c r="AQ23">
        <v>0</v>
      </c>
      <c r="AR23">
        <v>0</v>
      </c>
      <c r="AT23">
        <v>0.1</v>
      </c>
      <c r="AV23">
        <v>0</v>
      </c>
      <c r="AW23">
        <v>2</v>
      </c>
      <c r="AX23">
        <v>21478524</v>
      </c>
      <c r="AY23">
        <v>1</v>
      </c>
      <c r="AZ23">
        <v>0</v>
      </c>
      <c r="BA23">
        <v>23</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row>
    <row r="24" spans="1:75" ht="12.75">
      <c r="A24">
        <f>ROW(Source!A29)</f>
        <v>29</v>
      </c>
      <c r="B24">
        <v>21478525</v>
      </c>
      <c r="C24">
        <v>21478502</v>
      </c>
      <c r="D24">
        <v>4207151</v>
      </c>
      <c r="E24">
        <v>1</v>
      </c>
      <c r="F24">
        <v>1</v>
      </c>
      <c r="G24">
        <v>1</v>
      </c>
      <c r="H24">
        <v>3</v>
      </c>
      <c r="I24" t="s">
        <v>155</v>
      </c>
      <c r="J24" t="s">
        <v>155</v>
      </c>
      <c r="K24" t="s">
        <v>156</v>
      </c>
      <c r="L24">
        <v>1348</v>
      </c>
      <c r="N24">
        <v>1009</v>
      </c>
      <c r="O24" t="s">
        <v>27</v>
      </c>
      <c r="P24" t="s">
        <v>27</v>
      </c>
      <c r="Q24">
        <v>1000</v>
      </c>
      <c r="Y24">
        <v>0.067</v>
      </c>
      <c r="AA24">
        <v>1700</v>
      </c>
      <c r="AB24">
        <v>0</v>
      </c>
      <c r="AC24">
        <v>0</v>
      </c>
      <c r="AD24">
        <v>0</v>
      </c>
      <c r="AN24">
        <v>0</v>
      </c>
      <c r="AO24">
        <v>1</v>
      </c>
      <c r="AP24">
        <v>1</v>
      </c>
      <c r="AQ24">
        <v>0</v>
      </c>
      <c r="AR24">
        <v>0</v>
      </c>
      <c r="AT24">
        <v>0.067</v>
      </c>
      <c r="AV24">
        <v>0</v>
      </c>
      <c r="AW24">
        <v>2</v>
      </c>
      <c r="AX24">
        <v>21478525</v>
      </c>
      <c r="AY24">
        <v>1</v>
      </c>
      <c r="AZ24">
        <v>0</v>
      </c>
      <c r="BA24">
        <v>24</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row>
    <row r="25" spans="1:75" ht="12.75">
      <c r="A25">
        <f>ROW(Source!A29)</f>
        <v>29</v>
      </c>
      <c r="B25">
        <v>21478526</v>
      </c>
      <c r="C25">
        <v>21478502</v>
      </c>
      <c r="D25">
        <v>4207301</v>
      </c>
      <c r="E25">
        <v>1</v>
      </c>
      <c r="F25">
        <v>1</v>
      </c>
      <c r="G25">
        <v>1</v>
      </c>
      <c r="H25">
        <v>3</v>
      </c>
      <c r="I25" t="s">
        <v>157</v>
      </c>
      <c r="J25" t="s">
        <v>157</v>
      </c>
      <c r="K25" t="s">
        <v>158</v>
      </c>
      <c r="L25">
        <v>1327</v>
      </c>
      <c r="N25">
        <v>1005</v>
      </c>
      <c r="O25" t="s">
        <v>40</v>
      </c>
      <c r="P25" t="s">
        <v>40</v>
      </c>
      <c r="Q25">
        <v>1</v>
      </c>
      <c r="Y25">
        <v>20.1</v>
      </c>
      <c r="AA25">
        <v>6.22</v>
      </c>
      <c r="AB25">
        <v>0</v>
      </c>
      <c r="AC25">
        <v>0</v>
      </c>
      <c r="AD25">
        <v>0</v>
      </c>
      <c r="AN25">
        <v>0</v>
      </c>
      <c r="AO25">
        <v>1</v>
      </c>
      <c r="AP25">
        <v>1</v>
      </c>
      <c r="AQ25">
        <v>0</v>
      </c>
      <c r="AR25">
        <v>0</v>
      </c>
      <c r="AT25">
        <v>20.1</v>
      </c>
      <c r="AV25">
        <v>0</v>
      </c>
      <c r="AW25">
        <v>2</v>
      </c>
      <c r="AX25">
        <v>21478526</v>
      </c>
      <c r="AY25">
        <v>1</v>
      </c>
      <c r="AZ25">
        <v>0</v>
      </c>
      <c r="BA25">
        <v>25</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v>
      </c>
      <c r="BV25">
        <v>0</v>
      </c>
      <c r="BW25">
        <v>0</v>
      </c>
    </row>
    <row r="26" spans="1:75" ht="12.75">
      <c r="A26">
        <f>ROW(Source!A29)</f>
        <v>29</v>
      </c>
      <c r="B26">
        <v>21478527</v>
      </c>
      <c r="C26">
        <v>21478502</v>
      </c>
      <c r="D26">
        <v>4207379</v>
      </c>
      <c r="E26">
        <v>1</v>
      </c>
      <c r="F26">
        <v>1</v>
      </c>
      <c r="G26">
        <v>1</v>
      </c>
      <c r="H26">
        <v>3</v>
      </c>
      <c r="I26" t="s">
        <v>133</v>
      </c>
      <c r="J26" t="s">
        <v>133</v>
      </c>
      <c r="K26" t="s">
        <v>134</v>
      </c>
      <c r="L26">
        <v>1348</v>
      </c>
      <c r="N26">
        <v>1009</v>
      </c>
      <c r="O26" t="s">
        <v>27</v>
      </c>
      <c r="P26" t="s">
        <v>27</v>
      </c>
      <c r="Q26">
        <v>1000</v>
      </c>
      <c r="Y26">
        <v>0.81</v>
      </c>
      <c r="AA26">
        <v>16950</v>
      </c>
      <c r="AB26">
        <v>0</v>
      </c>
      <c r="AC26">
        <v>0</v>
      </c>
      <c r="AD26">
        <v>0</v>
      </c>
      <c r="AN26">
        <v>0</v>
      </c>
      <c r="AO26">
        <v>1</v>
      </c>
      <c r="AP26">
        <v>1</v>
      </c>
      <c r="AQ26">
        <v>0</v>
      </c>
      <c r="AR26">
        <v>0</v>
      </c>
      <c r="AT26">
        <v>0.81</v>
      </c>
      <c r="AV26">
        <v>0</v>
      </c>
      <c r="AW26">
        <v>2</v>
      </c>
      <c r="AX26">
        <v>21478527</v>
      </c>
      <c r="AY26">
        <v>1</v>
      </c>
      <c r="AZ26">
        <v>0</v>
      </c>
      <c r="BA26">
        <v>26</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row>
    <row r="27" spans="1:75" ht="12.75">
      <c r="A27">
        <f>ROW(Source!A29)</f>
        <v>29</v>
      </c>
      <c r="B27">
        <v>21478528</v>
      </c>
      <c r="C27">
        <v>21478502</v>
      </c>
      <c r="D27">
        <v>4208454</v>
      </c>
      <c r="E27">
        <v>1</v>
      </c>
      <c r="F27">
        <v>1</v>
      </c>
      <c r="G27">
        <v>1</v>
      </c>
      <c r="H27">
        <v>3</v>
      </c>
      <c r="I27" t="s">
        <v>159</v>
      </c>
      <c r="J27" t="s">
        <v>159</v>
      </c>
      <c r="K27" t="s">
        <v>160</v>
      </c>
      <c r="L27">
        <v>1339</v>
      </c>
      <c r="N27">
        <v>1007</v>
      </c>
      <c r="O27" t="s">
        <v>161</v>
      </c>
      <c r="P27" t="s">
        <v>161</v>
      </c>
      <c r="Q27">
        <v>1</v>
      </c>
      <c r="Y27">
        <v>4.45</v>
      </c>
      <c r="AA27">
        <v>1070</v>
      </c>
      <c r="AB27">
        <v>0</v>
      </c>
      <c r="AC27">
        <v>0</v>
      </c>
      <c r="AD27">
        <v>0</v>
      </c>
      <c r="AN27">
        <v>0</v>
      </c>
      <c r="AO27">
        <v>1</v>
      </c>
      <c r="AP27">
        <v>1</v>
      </c>
      <c r="AQ27">
        <v>0</v>
      </c>
      <c r="AR27">
        <v>0</v>
      </c>
      <c r="AT27">
        <v>4.45</v>
      </c>
      <c r="AV27">
        <v>0</v>
      </c>
      <c r="AW27">
        <v>2</v>
      </c>
      <c r="AX27">
        <v>21478528</v>
      </c>
      <c r="AY27">
        <v>1</v>
      </c>
      <c r="AZ27">
        <v>0</v>
      </c>
      <c r="BA27">
        <v>27</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row>
    <row r="28" spans="1:75" ht="12.75">
      <c r="A28">
        <f>ROW(Source!A30)</f>
        <v>30</v>
      </c>
      <c r="B28">
        <v>21478603</v>
      </c>
      <c r="C28">
        <v>21478602</v>
      </c>
      <c r="D28">
        <v>2284582</v>
      </c>
      <c r="E28">
        <v>1</v>
      </c>
      <c r="F28">
        <v>1</v>
      </c>
      <c r="G28">
        <v>1</v>
      </c>
      <c r="H28">
        <v>1</v>
      </c>
      <c r="I28" t="s">
        <v>141</v>
      </c>
      <c r="K28" t="s">
        <v>142</v>
      </c>
      <c r="L28">
        <v>1476</v>
      </c>
      <c r="N28">
        <v>1013</v>
      </c>
      <c r="O28" t="s">
        <v>107</v>
      </c>
      <c r="P28" t="s">
        <v>108</v>
      </c>
      <c r="Q28">
        <v>1</v>
      </c>
      <c r="Y28">
        <v>31.41</v>
      </c>
      <c r="AA28">
        <v>0</v>
      </c>
      <c r="AB28">
        <v>0</v>
      </c>
      <c r="AC28">
        <v>0</v>
      </c>
      <c r="AD28">
        <v>8.09</v>
      </c>
      <c r="AN28">
        <v>0</v>
      </c>
      <c r="AO28">
        <v>1</v>
      </c>
      <c r="AP28">
        <v>1</v>
      </c>
      <c r="AQ28">
        <v>0</v>
      </c>
      <c r="AR28">
        <v>0</v>
      </c>
      <c r="AT28">
        <v>31.41</v>
      </c>
      <c r="AV28">
        <v>1</v>
      </c>
      <c r="AW28">
        <v>2</v>
      </c>
      <c r="AX28">
        <v>21478603</v>
      </c>
      <c r="AY28">
        <v>1</v>
      </c>
      <c r="AZ28">
        <v>0</v>
      </c>
      <c r="BA28">
        <v>28</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row>
    <row r="29" spans="1:75" ht="12.75">
      <c r="A29">
        <f>ROW(Source!A30)</f>
        <v>30</v>
      </c>
      <c r="B29">
        <v>21478604</v>
      </c>
      <c r="C29">
        <v>21478602</v>
      </c>
      <c r="D29">
        <v>121548</v>
      </c>
      <c r="E29">
        <v>1</v>
      </c>
      <c r="F29">
        <v>1</v>
      </c>
      <c r="G29">
        <v>1</v>
      </c>
      <c r="H29">
        <v>1</v>
      </c>
      <c r="I29" t="s">
        <v>24</v>
      </c>
      <c r="K29" t="s">
        <v>109</v>
      </c>
      <c r="L29">
        <v>608254</v>
      </c>
      <c r="N29">
        <v>1013</v>
      </c>
      <c r="O29" t="s">
        <v>110</v>
      </c>
      <c r="P29" t="s">
        <v>110</v>
      </c>
      <c r="Q29">
        <v>1</v>
      </c>
      <c r="Y29">
        <v>0.25</v>
      </c>
      <c r="AA29">
        <v>0</v>
      </c>
      <c r="AB29">
        <v>0</v>
      </c>
      <c r="AC29">
        <v>0</v>
      </c>
      <c r="AD29">
        <v>0</v>
      </c>
      <c r="AN29">
        <v>0</v>
      </c>
      <c r="AO29">
        <v>1</v>
      </c>
      <c r="AP29">
        <v>1</v>
      </c>
      <c r="AQ29">
        <v>0</v>
      </c>
      <c r="AR29">
        <v>0</v>
      </c>
      <c r="AT29">
        <v>0.25</v>
      </c>
      <c r="AV29">
        <v>2</v>
      </c>
      <c r="AW29">
        <v>2</v>
      </c>
      <c r="AX29">
        <v>21478604</v>
      </c>
      <c r="AY29">
        <v>1</v>
      </c>
      <c r="AZ29">
        <v>0</v>
      </c>
      <c r="BA29">
        <v>29</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row>
    <row r="30" spans="1:75" ht="12.75">
      <c r="A30">
        <f>ROW(Source!A30)</f>
        <v>30</v>
      </c>
      <c r="B30">
        <v>21478605</v>
      </c>
      <c r="C30">
        <v>21478602</v>
      </c>
      <c r="D30">
        <v>4236365</v>
      </c>
      <c r="E30">
        <v>1</v>
      </c>
      <c r="F30">
        <v>1</v>
      </c>
      <c r="G30">
        <v>1</v>
      </c>
      <c r="H30">
        <v>2</v>
      </c>
      <c r="I30" t="s">
        <v>143</v>
      </c>
      <c r="J30" t="s">
        <v>144</v>
      </c>
      <c r="K30" t="s">
        <v>145</v>
      </c>
      <c r="L30">
        <v>1480</v>
      </c>
      <c r="N30">
        <v>1013</v>
      </c>
      <c r="O30" t="s">
        <v>114</v>
      </c>
      <c r="P30" t="s">
        <v>115</v>
      </c>
      <c r="Q30">
        <v>1</v>
      </c>
      <c r="Y30">
        <v>0.11</v>
      </c>
      <c r="AA30">
        <v>0</v>
      </c>
      <c r="AB30">
        <v>66.67</v>
      </c>
      <c r="AC30">
        <v>11.15</v>
      </c>
      <c r="AD30">
        <v>0</v>
      </c>
      <c r="AN30">
        <v>0</v>
      </c>
      <c r="AO30">
        <v>1</v>
      </c>
      <c r="AP30">
        <v>1</v>
      </c>
      <c r="AQ30">
        <v>0</v>
      </c>
      <c r="AR30">
        <v>0</v>
      </c>
      <c r="AT30">
        <v>0.11</v>
      </c>
      <c r="AV30">
        <v>0</v>
      </c>
      <c r="AW30">
        <v>2</v>
      </c>
      <c r="AX30">
        <v>21478605</v>
      </c>
      <c r="AY30">
        <v>1</v>
      </c>
      <c r="AZ30">
        <v>0</v>
      </c>
      <c r="BA30">
        <v>30</v>
      </c>
      <c r="BB30">
        <v>0</v>
      </c>
      <c r="BC30">
        <v>0</v>
      </c>
      <c r="BD30">
        <v>0</v>
      </c>
      <c r="BE30">
        <v>0</v>
      </c>
      <c r="BF30">
        <v>0</v>
      </c>
      <c r="BG30">
        <v>0</v>
      </c>
      <c r="BH30">
        <v>0</v>
      </c>
      <c r="BI30">
        <v>0</v>
      </c>
      <c r="BJ30">
        <v>0</v>
      </c>
      <c r="BK30">
        <v>0</v>
      </c>
      <c r="BL30">
        <v>0</v>
      </c>
      <c r="BM30">
        <v>0</v>
      </c>
      <c r="BN30">
        <v>0</v>
      </c>
      <c r="BO30">
        <v>0</v>
      </c>
      <c r="BP30">
        <v>0</v>
      </c>
      <c r="BQ30">
        <v>0</v>
      </c>
      <c r="BR30">
        <v>0</v>
      </c>
      <c r="BS30">
        <v>0</v>
      </c>
      <c r="BT30">
        <v>0</v>
      </c>
      <c r="BU30">
        <v>0</v>
      </c>
      <c r="BV30">
        <v>0</v>
      </c>
      <c r="BW30">
        <v>0</v>
      </c>
    </row>
    <row r="31" spans="1:75" ht="12.75">
      <c r="A31">
        <f>ROW(Source!A30)</f>
        <v>30</v>
      </c>
      <c r="B31">
        <v>21478606</v>
      </c>
      <c r="C31">
        <v>21478602</v>
      </c>
      <c r="D31">
        <v>4236446</v>
      </c>
      <c r="E31">
        <v>1</v>
      </c>
      <c r="F31">
        <v>1</v>
      </c>
      <c r="G31">
        <v>1</v>
      </c>
      <c r="H31">
        <v>2</v>
      </c>
      <c r="I31" t="s">
        <v>146</v>
      </c>
      <c r="J31" t="s">
        <v>147</v>
      </c>
      <c r="K31" t="s">
        <v>148</v>
      </c>
      <c r="L31">
        <v>1480</v>
      </c>
      <c r="N31">
        <v>1013</v>
      </c>
      <c r="O31" t="s">
        <v>114</v>
      </c>
      <c r="P31" t="s">
        <v>115</v>
      </c>
      <c r="Q31">
        <v>1</v>
      </c>
      <c r="Y31">
        <v>0.05</v>
      </c>
      <c r="AA31">
        <v>0</v>
      </c>
      <c r="AB31">
        <v>83.54</v>
      </c>
      <c r="AC31">
        <v>12.3</v>
      </c>
      <c r="AD31">
        <v>0</v>
      </c>
      <c r="AN31">
        <v>0</v>
      </c>
      <c r="AO31">
        <v>1</v>
      </c>
      <c r="AP31">
        <v>1</v>
      </c>
      <c r="AQ31">
        <v>0</v>
      </c>
      <c r="AR31">
        <v>0</v>
      </c>
      <c r="AT31">
        <v>0.05</v>
      </c>
      <c r="AV31">
        <v>0</v>
      </c>
      <c r="AW31">
        <v>2</v>
      </c>
      <c r="AX31">
        <v>21478606</v>
      </c>
      <c r="AY31">
        <v>1</v>
      </c>
      <c r="AZ31">
        <v>0</v>
      </c>
      <c r="BA31">
        <v>31</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v>0</v>
      </c>
    </row>
    <row r="32" spans="1:75" ht="12.75">
      <c r="A32">
        <f>ROW(Source!A30)</f>
        <v>30</v>
      </c>
      <c r="B32">
        <v>21478607</v>
      </c>
      <c r="C32">
        <v>21478602</v>
      </c>
      <c r="D32">
        <v>4238518</v>
      </c>
      <c r="E32">
        <v>1</v>
      </c>
      <c r="F32">
        <v>1</v>
      </c>
      <c r="G32">
        <v>1</v>
      </c>
      <c r="H32">
        <v>2</v>
      </c>
      <c r="I32" t="s">
        <v>116</v>
      </c>
      <c r="J32" t="s">
        <v>117</v>
      </c>
      <c r="K32" t="s">
        <v>118</v>
      </c>
      <c r="L32">
        <v>1480</v>
      </c>
      <c r="N32">
        <v>1013</v>
      </c>
      <c r="O32" t="s">
        <v>114</v>
      </c>
      <c r="P32" t="s">
        <v>115</v>
      </c>
      <c r="Q32">
        <v>1</v>
      </c>
      <c r="Y32">
        <v>0.09</v>
      </c>
      <c r="AA32">
        <v>0</v>
      </c>
      <c r="AB32">
        <v>82</v>
      </c>
      <c r="AC32">
        <v>10.15</v>
      </c>
      <c r="AD32">
        <v>0</v>
      </c>
      <c r="AN32">
        <v>0</v>
      </c>
      <c r="AO32">
        <v>1</v>
      </c>
      <c r="AP32">
        <v>1</v>
      </c>
      <c r="AQ32">
        <v>0</v>
      </c>
      <c r="AR32">
        <v>0</v>
      </c>
      <c r="AT32">
        <v>0.09</v>
      </c>
      <c r="AV32">
        <v>0</v>
      </c>
      <c r="AW32">
        <v>2</v>
      </c>
      <c r="AX32">
        <v>21478607</v>
      </c>
      <c r="AY32">
        <v>1</v>
      </c>
      <c r="AZ32">
        <v>0</v>
      </c>
      <c r="BA32">
        <v>32</v>
      </c>
      <c r="BB32">
        <v>0</v>
      </c>
      <c r="BC32">
        <v>0</v>
      </c>
      <c r="BD32">
        <v>0</v>
      </c>
      <c r="BE32">
        <v>0</v>
      </c>
      <c r="BF32">
        <v>0</v>
      </c>
      <c r="BG32">
        <v>0</v>
      </c>
      <c r="BH32">
        <v>0</v>
      </c>
      <c r="BI32">
        <v>0</v>
      </c>
      <c r="BJ32">
        <v>0</v>
      </c>
      <c r="BK32">
        <v>0</v>
      </c>
      <c r="BL32">
        <v>0</v>
      </c>
      <c r="BM32">
        <v>0</v>
      </c>
      <c r="BN32">
        <v>0</v>
      </c>
      <c r="BO32">
        <v>0</v>
      </c>
      <c r="BP32">
        <v>0</v>
      </c>
      <c r="BQ32">
        <v>0</v>
      </c>
      <c r="BR32">
        <v>0</v>
      </c>
      <c r="BS32">
        <v>0</v>
      </c>
      <c r="BT32">
        <v>0</v>
      </c>
      <c r="BU32">
        <v>0</v>
      </c>
      <c r="BV32">
        <v>0</v>
      </c>
      <c r="BW32">
        <v>0</v>
      </c>
    </row>
    <row r="33" spans="1:75" ht="12.75">
      <c r="A33">
        <f>ROW(Source!A30)</f>
        <v>30</v>
      </c>
      <c r="B33">
        <v>21478608</v>
      </c>
      <c r="C33">
        <v>21478602</v>
      </c>
      <c r="D33">
        <v>4205729</v>
      </c>
      <c r="E33">
        <v>1</v>
      </c>
      <c r="F33">
        <v>1</v>
      </c>
      <c r="G33">
        <v>1</v>
      </c>
      <c r="H33">
        <v>3</v>
      </c>
      <c r="I33" t="s">
        <v>149</v>
      </c>
      <c r="J33" t="s">
        <v>149</v>
      </c>
      <c r="K33" t="s">
        <v>150</v>
      </c>
      <c r="L33">
        <v>1348</v>
      </c>
      <c r="N33">
        <v>1009</v>
      </c>
      <c r="O33" t="s">
        <v>27</v>
      </c>
      <c r="P33" t="s">
        <v>27</v>
      </c>
      <c r="Q33">
        <v>1000</v>
      </c>
      <c r="Y33">
        <v>0.0038</v>
      </c>
      <c r="AA33">
        <v>12664</v>
      </c>
      <c r="AB33">
        <v>0</v>
      </c>
      <c r="AC33">
        <v>0</v>
      </c>
      <c r="AD33">
        <v>0</v>
      </c>
      <c r="AN33">
        <v>0</v>
      </c>
      <c r="AO33">
        <v>1</v>
      </c>
      <c r="AP33">
        <v>1</v>
      </c>
      <c r="AQ33">
        <v>0</v>
      </c>
      <c r="AR33">
        <v>0</v>
      </c>
      <c r="AT33">
        <v>0.0038</v>
      </c>
      <c r="AV33">
        <v>0</v>
      </c>
      <c r="AW33">
        <v>2</v>
      </c>
      <c r="AX33">
        <v>21478608</v>
      </c>
      <c r="AY33">
        <v>1</v>
      </c>
      <c r="AZ33">
        <v>0</v>
      </c>
      <c r="BA33">
        <v>33</v>
      </c>
      <c r="BB33">
        <v>0</v>
      </c>
      <c r="BC33">
        <v>0</v>
      </c>
      <c r="BD33">
        <v>0</v>
      </c>
      <c r="BE33">
        <v>0</v>
      </c>
      <c r="BF33">
        <v>0</v>
      </c>
      <c r="BG33">
        <v>0</v>
      </c>
      <c r="BH33">
        <v>0</v>
      </c>
      <c r="BI33">
        <v>0</v>
      </c>
      <c r="BJ33">
        <v>0</v>
      </c>
      <c r="BK33">
        <v>0</v>
      </c>
      <c r="BL33">
        <v>0</v>
      </c>
      <c r="BM33">
        <v>0</v>
      </c>
      <c r="BN33">
        <v>0</v>
      </c>
      <c r="BO33">
        <v>0</v>
      </c>
      <c r="BP33">
        <v>0</v>
      </c>
      <c r="BQ33">
        <v>0</v>
      </c>
      <c r="BR33">
        <v>0</v>
      </c>
      <c r="BS33">
        <v>0</v>
      </c>
      <c r="BT33">
        <v>0</v>
      </c>
      <c r="BU33">
        <v>0</v>
      </c>
      <c r="BV33">
        <v>0</v>
      </c>
      <c r="BW33">
        <v>0</v>
      </c>
    </row>
    <row r="34" spans="1:75" ht="12.75">
      <c r="A34">
        <f>ROW(Source!A30)</f>
        <v>30</v>
      </c>
      <c r="B34">
        <v>21478609</v>
      </c>
      <c r="C34">
        <v>21478602</v>
      </c>
      <c r="D34">
        <v>4206346</v>
      </c>
      <c r="E34">
        <v>1</v>
      </c>
      <c r="F34">
        <v>1</v>
      </c>
      <c r="G34">
        <v>1</v>
      </c>
      <c r="H34">
        <v>3</v>
      </c>
      <c r="I34" t="s">
        <v>153</v>
      </c>
      <c r="J34" t="s">
        <v>153</v>
      </c>
      <c r="K34" t="s">
        <v>154</v>
      </c>
      <c r="L34">
        <v>1348</v>
      </c>
      <c r="N34">
        <v>1009</v>
      </c>
      <c r="O34" t="s">
        <v>27</v>
      </c>
      <c r="P34" t="s">
        <v>27</v>
      </c>
      <c r="Q34">
        <v>1000</v>
      </c>
      <c r="Y34">
        <v>0.169</v>
      </c>
      <c r="AA34">
        <v>7560</v>
      </c>
      <c r="AB34">
        <v>0</v>
      </c>
      <c r="AC34">
        <v>0</v>
      </c>
      <c r="AD34">
        <v>0</v>
      </c>
      <c r="AN34">
        <v>0</v>
      </c>
      <c r="AO34">
        <v>1</v>
      </c>
      <c r="AP34">
        <v>1</v>
      </c>
      <c r="AQ34">
        <v>0</v>
      </c>
      <c r="AR34">
        <v>0</v>
      </c>
      <c r="AT34">
        <v>0.169</v>
      </c>
      <c r="AV34">
        <v>0</v>
      </c>
      <c r="AW34">
        <v>2</v>
      </c>
      <c r="AX34">
        <v>21478609</v>
      </c>
      <c r="AY34">
        <v>1</v>
      </c>
      <c r="AZ34">
        <v>0</v>
      </c>
      <c r="BA34">
        <v>34</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row>
    <row r="35" spans="1:75" ht="12.75">
      <c r="A35">
        <f>ROW(Source!A30)</f>
        <v>30</v>
      </c>
      <c r="B35">
        <v>21478610</v>
      </c>
      <c r="C35">
        <v>21478602</v>
      </c>
      <c r="D35">
        <v>4207379</v>
      </c>
      <c r="E35">
        <v>1</v>
      </c>
      <c r="F35">
        <v>1</v>
      </c>
      <c r="G35">
        <v>1</v>
      </c>
      <c r="H35">
        <v>3</v>
      </c>
      <c r="I35" t="s">
        <v>133</v>
      </c>
      <c r="J35" t="s">
        <v>133</v>
      </c>
      <c r="K35" t="s">
        <v>134</v>
      </c>
      <c r="L35">
        <v>1348</v>
      </c>
      <c r="N35">
        <v>1009</v>
      </c>
      <c r="O35" t="s">
        <v>27</v>
      </c>
      <c r="P35" t="s">
        <v>27</v>
      </c>
      <c r="Q35">
        <v>1000</v>
      </c>
      <c r="Y35">
        <v>0.33</v>
      </c>
      <c r="AA35">
        <v>16950</v>
      </c>
      <c r="AB35">
        <v>0</v>
      </c>
      <c r="AC35">
        <v>0</v>
      </c>
      <c r="AD35">
        <v>0</v>
      </c>
      <c r="AN35">
        <v>0</v>
      </c>
      <c r="AO35">
        <v>1</v>
      </c>
      <c r="AP35">
        <v>1</v>
      </c>
      <c r="AQ35">
        <v>0</v>
      </c>
      <c r="AR35">
        <v>0</v>
      </c>
      <c r="AT35">
        <v>0.33</v>
      </c>
      <c r="AV35">
        <v>0</v>
      </c>
      <c r="AW35">
        <v>2</v>
      </c>
      <c r="AX35">
        <v>21478610</v>
      </c>
      <c r="AY35">
        <v>1</v>
      </c>
      <c r="AZ35">
        <v>0</v>
      </c>
      <c r="BA35">
        <v>35</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R35"/>
  <sheetViews>
    <sheetView workbookViewId="0" topLeftCell="A1">
      <selection activeCell="A1" sqref="A1"/>
    </sheetView>
  </sheetViews>
  <sheetFormatPr defaultColWidth="9.140625" defaultRowHeight="12.75"/>
  <sheetData>
    <row r="1" spans="1:44" ht="12.75">
      <c r="A1">
        <f>ROW(Source!A24)</f>
        <v>24</v>
      </c>
      <c r="B1">
        <v>21478431</v>
      </c>
      <c r="C1">
        <v>21478421</v>
      </c>
      <c r="D1">
        <v>2284578</v>
      </c>
      <c r="E1">
        <v>1</v>
      </c>
      <c r="F1">
        <v>1</v>
      </c>
      <c r="G1">
        <v>1</v>
      </c>
      <c r="H1">
        <v>1</v>
      </c>
      <c r="I1" t="s">
        <v>105</v>
      </c>
      <c r="K1" t="s">
        <v>106</v>
      </c>
      <c r="L1">
        <v>1476</v>
      </c>
      <c r="N1">
        <v>1013</v>
      </c>
      <c r="O1" t="s">
        <v>107</v>
      </c>
      <c r="P1" t="s">
        <v>108</v>
      </c>
      <c r="Q1">
        <v>1</v>
      </c>
      <c r="X1">
        <v>10.12</v>
      </c>
      <c r="Y1">
        <v>0</v>
      </c>
      <c r="Z1">
        <v>0</v>
      </c>
      <c r="AA1">
        <v>0</v>
      </c>
      <c r="AB1">
        <v>8.36</v>
      </c>
      <c r="AC1">
        <v>0</v>
      </c>
      <c r="AD1">
        <v>1</v>
      </c>
      <c r="AE1">
        <v>1</v>
      </c>
      <c r="AG1">
        <v>10.12</v>
      </c>
      <c r="AH1">
        <v>2</v>
      </c>
      <c r="AI1">
        <v>21478431</v>
      </c>
      <c r="AJ1">
        <v>1</v>
      </c>
      <c r="AK1">
        <v>0</v>
      </c>
      <c r="AL1">
        <v>0</v>
      </c>
      <c r="AM1">
        <v>0</v>
      </c>
      <c r="AN1">
        <v>0</v>
      </c>
      <c r="AO1">
        <v>0</v>
      </c>
      <c r="AP1">
        <v>0</v>
      </c>
      <c r="AQ1">
        <v>0</v>
      </c>
      <c r="AR1">
        <v>0</v>
      </c>
    </row>
    <row r="2" spans="1:44" ht="12.75">
      <c r="A2">
        <f>ROW(Source!A24)</f>
        <v>24</v>
      </c>
      <c r="B2">
        <v>21478432</v>
      </c>
      <c r="C2">
        <v>21478421</v>
      </c>
      <c r="D2">
        <v>121548</v>
      </c>
      <c r="E2">
        <v>1</v>
      </c>
      <c r="F2">
        <v>1</v>
      </c>
      <c r="G2">
        <v>1</v>
      </c>
      <c r="H2">
        <v>1</v>
      </c>
      <c r="I2" t="s">
        <v>24</v>
      </c>
      <c r="K2" t="s">
        <v>109</v>
      </c>
      <c r="L2">
        <v>608254</v>
      </c>
      <c r="N2">
        <v>1013</v>
      </c>
      <c r="O2" t="s">
        <v>110</v>
      </c>
      <c r="P2" t="s">
        <v>110</v>
      </c>
      <c r="Q2">
        <v>1</v>
      </c>
      <c r="X2">
        <v>0.05</v>
      </c>
      <c r="Y2">
        <v>0</v>
      </c>
      <c r="Z2">
        <v>0</v>
      </c>
      <c r="AA2">
        <v>0</v>
      </c>
      <c r="AB2">
        <v>0</v>
      </c>
      <c r="AC2">
        <v>0</v>
      </c>
      <c r="AD2">
        <v>1</v>
      </c>
      <c r="AE2">
        <v>2</v>
      </c>
      <c r="AG2">
        <v>0.05</v>
      </c>
      <c r="AH2">
        <v>2</v>
      </c>
      <c r="AI2">
        <v>21478432</v>
      </c>
      <c r="AJ2">
        <v>2</v>
      </c>
      <c r="AK2">
        <v>0</v>
      </c>
      <c r="AL2">
        <v>0</v>
      </c>
      <c r="AM2">
        <v>0</v>
      </c>
      <c r="AN2">
        <v>0</v>
      </c>
      <c r="AO2">
        <v>0</v>
      </c>
      <c r="AP2">
        <v>0</v>
      </c>
      <c r="AQ2">
        <v>0</v>
      </c>
      <c r="AR2">
        <v>0</v>
      </c>
    </row>
    <row r="3" spans="1:44" ht="12.75">
      <c r="A3">
        <f>ROW(Source!A24)</f>
        <v>24</v>
      </c>
      <c r="B3">
        <v>21478433</v>
      </c>
      <c r="C3">
        <v>21478421</v>
      </c>
      <c r="D3">
        <v>4236608</v>
      </c>
      <c r="E3">
        <v>1</v>
      </c>
      <c r="F3">
        <v>1</v>
      </c>
      <c r="G3">
        <v>1</v>
      </c>
      <c r="H3">
        <v>2</v>
      </c>
      <c r="I3" t="s">
        <v>111</v>
      </c>
      <c r="J3" t="s">
        <v>112</v>
      </c>
      <c r="K3" t="s">
        <v>113</v>
      </c>
      <c r="L3">
        <v>1480</v>
      </c>
      <c r="N3">
        <v>1013</v>
      </c>
      <c r="O3" t="s">
        <v>114</v>
      </c>
      <c r="P3" t="s">
        <v>115</v>
      </c>
      <c r="Q3">
        <v>1</v>
      </c>
      <c r="X3">
        <v>0.01</v>
      </c>
      <c r="Y3">
        <v>0</v>
      </c>
      <c r="Z3">
        <v>57.36</v>
      </c>
      <c r="AA3">
        <v>11.34</v>
      </c>
      <c r="AB3">
        <v>0</v>
      </c>
      <c r="AC3">
        <v>0</v>
      </c>
      <c r="AD3">
        <v>1</v>
      </c>
      <c r="AE3">
        <v>0</v>
      </c>
      <c r="AG3">
        <v>0.01</v>
      </c>
      <c r="AH3">
        <v>2</v>
      </c>
      <c r="AI3">
        <v>21478433</v>
      </c>
      <c r="AJ3">
        <v>3</v>
      </c>
      <c r="AK3">
        <v>0</v>
      </c>
      <c r="AL3">
        <v>0</v>
      </c>
      <c r="AM3">
        <v>0</v>
      </c>
      <c r="AN3">
        <v>0</v>
      </c>
      <c r="AO3">
        <v>0</v>
      </c>
      <c r="AP3">
        <v>0</v>
      </c>
      <c r="AQ3">
        <v>0</v>
      </c>
      <c r="AR3">
        <v>0</v>
      </c>
    </row>
    <row r="4" spans="1:44" ht="12.75">
      <c r="A4">
        <f>ROW(Source!A24)</f>
        <v>24</v>
      </c>
      <c r="B4">
        <v>21478434</v>
      </c>
      <c r="C4">
        <v>21478421</v>
      </c>
      <c r="D4">
        <v>4238518</v>
      </c>
      <c r="E4">
        <v>1</v>
      </c>
      <c r="F4">
        <v>1</v>
      </c>
      <c r="G4">
        <v>1</v>
      </c>
      <c r="H4">
        <v>2</v>
      </c>
      <c r="I4" t="s">
        <v>116</v>
      </c>
      <c r="J4" t="s">
        <v>117</v>
      </c>
      <c r="K4" t="s">
        <v>118</v>
      </c>
      <c r="L4">
        <v>1480</v>
      </c>
      <c r="N4">
        <v>1013</v>
      </c>
      <c r="O4" t="s">
        <v>114</v>
      </c>
      <c r="P4" t="s">
        <v>115</v>
      </c>
      <c r="Q4">
        <v>1</v>
      </c>
      <c r="X4">
        <v>0.04</v>
      </c>
      <c r="Y4">
        <v>0</v>
      </c>
      <c r="Z4">
        <v>82</v>
      </c>
      <c r="AA4">
        <v>10.15</v>
      </c>
      <c r="AB4">
        <v>0</v>
      </c>
      <c r="AC4">
        <v>0</v>
      </c>
      <c r="AD4">
        <v>1</v>
      </c>
      <c r="AE4">
        <v>0</v>
      </c>
      <c r="AG4">
        <v>0.04</v>
      </c>
      <c r="AH4">
        <v>2</v>
      </c>
      <c r="AI4">
        <v>21478434</v>
      </c>
      <c r="AJ4">
        <v>4</v>
      </c>
      <c r="AK4">
        <v>0</v>
      </c>
      <c r="AL4">
        <v>0</v>
      </c>
      <c r="AM4">
        <v>0</v>
      </c>
      <c r="AN4">
        <v>0</v>
      </c>
      <c r="AO4">
        <v>0</v>
      </c>
      <c r="AP4">
        <v>0</v>
      </c>
      <c r="AQ4">
        <v>0</v>
      </c>
      <c r="AR4">
        <v>0</v>
      </c>
    </row>
    <row r="5" spans="1:44" ht="12.75">
      <c r="A5">
        <f>ROW(Source!A24)</f>
        <v>24</v>
      </c>
      <c r="B5">
        <v>21478435</v>
      </c>
      <c r="C5">
        <v>21478421</v>
      </c>
      <c r="D5">
        <v>4205944</v>
      </c>
      <c r="E5">
        <v>1</v>
      </c>
      <c r="F5">
        <v>1</v>
      </c>
      <c r="G5">
        <v>1</v>
      </c>
      <c r="H5">
        <v>3</v>
      </c>
      <c r="I5" t="s">
        <v>119</v>
      </c>
      <c r="J5" t="s">
        <v>119</v>
      </c>
      <c r="K5" t="s">
        <v>120</v>
      </c>
      <c r="L5">
        <v>1348</v>
      </c>
      <c r="N5">
        <v>1009</v>
      </c>
      <c r="O5" t="s">
        <v>27</v>
      </c>
      <c r="P5" t="s">
        <v>27</v>
      </c>
      <c r="Q5">
        <v>1000</v>
      </c>
      <c r="X5">
        <v>0.0324</v>
      </c>
      <c r="Y5">
        <v>18798</v>
      </c>
      <c r="Z5">
        <v>0</v>
      </c>
      <c r="AA5">
        <v>0</v>
      </c>
      <c r="AB5">
        <v>0</v>
      </c>
      <c r="AC5">
        <v>0</v>
      </c>
      <c r="AD5">
        <v>1</v>
      </c>
      <c r="AE5">
        <v>0</v>
      </c>
      <c r="AG5">
        <v>0.0324</v>
      </c>
      <c r="AH5">
        <v>2</v>
      </c>
      <c r="AI5">
        <v>21478435</v>
      </c>
      <c r="AJ5">
        <v>5</v>
      </c>
      <c r="AK5">
        <v>2</v>
      </c>
      <c r="AL5">
        <v>0</v>
      </c>
      <c r="AM5">
        <v>0</v>
      </c>
      <c r="AN5">
        <v>0</v>
      </c>
      <c r="AO5">
        <v>0</v>
      </c>
      <c r="AP5">
        <v>0</v>
      </c>
      <c r="AQ5">
        <v>0</v>
      </c>
      <c r="AR5">
        <v>0</v>
      </c>
    </row>
    <row r="6" spans="1:44" ht="12.75">
      <c r="A6">
        <f>ROW(Source!A24)</f>
        <v>24</v>
      </c>
      <c r="B6">
        <v>21478436</v>
      </c>
      <c r="C6">
        <v>21478421</v>
      </c>
      <c r="D6">
        <v>4207294</v>
      </c>
      <c r="E6">
        <v>1</v>
      </c>
      <c r="F6">
        <v>1</v>
      </c>
      <c r="G6">
        <v>1</v>
      </c>
      <c r="H6">
        <v>3</v>
      </c>
      <c r="I6" t="s">
        <v>121</v>
      </c>
      <c r="J6" t="s">
        <v>121</v>
      </c>
      <c r="K6" t="s">
        <v>122</v>
      </c>
      <c r="L6">
        <v>1346</v>
      </c>
      <c r="N6">
        <v>1009</v>
      </c>
      <c r="O6" t="s">
        <v>123</v>
      </c>
      <c r="P6" t="s">
        <v>123</v>
      </c>
      <c r="Q6">
        <v>1</v>
      </c>
      <c r="X6">
        <v>0.1</v>
      </c>
      <c r="Y6">
        <v>1.82</v>
      </c>
      <c r="Z6">
        <v>0</v>
      </c>
      <c r="AA6">
        <v>0</v>
      </c>
      <c r="AB6">
        <v>0</v>
      </c>
      <c r="AC6">
        <v>0</v>
      </c>
      <c r="AD6">
        <v>1</v>
      </c>
      <c r="AE6">
        <v>0</v>
      </c>
      <c r="AG6">
        <v>0.1</v>
      </c>
      <c r="AH6">
        <v>2</v>
      </c>
      <c r="AI6">
        <v>21478436</v>
      </c>
      <c r="AJ6">
        <v>6</v>
      </c>
      <c r="AK6">
        <v>0</v>
      </c>
      <c r="AL6">
        <v>0</v>
      </c>
      <c r="AM6">
        <v>0</v>
      </c>
      <c r="AN6">
        <v>0</v>
      </c>
      <c r="AO6">
        <v>0</v>
      </c>
      <c r="AP6">
        <v>0</v>
      </c>
      <c r="AQ6">
        <v>0</v>
      </c>
      <c r="AR6">
        <v>0</v>
      </c>
    </row>
    <row r="7" spans="1:44" ht="12.75">
      <c r="A7">
        <f>ROW(Source!A24)</f>
        <v>24</v>
      </c>
      <c r="B7">
        <v>21478437</v>
      </c>
      <c r="C7">
        <v>21478421</v>
      </c>
      <c r="D7">
        <v>4207338</v>
      </c>
      <c r="E7">
        <v>1</v>
      </c>
      <c r="F7">
        <v>1</v>
      </c>
      <c r="G7">
        <v>1</v>
      </c>
      <c r="H7">
        <v>3</v>
      </c>
      <c r="I7" t="s">
        <v>124</v>
      </c>
      <c r="J7" t="s">
        <v>124</v>
      </c>
      <c r="K7" t="s">
        <v>125</v>
      </c>
      <c r="L7">
        <v>1346</v>
      </c>
      <c r="N7">
        <v>1009</v>
      </c>
      <c r="O7" t="s">
        <v>123</v>
      </c>
      <c r="P7" t="s">
        <v>123</v>
      </c>
      <c r="Q7">
        <v>1</v>
      </c>
      <c r="X7">
        <v>3.6</v>
      </c>
      <c r="Y7">
        <v>44.4</v>
      </c>
      <c r="Z7">
        <v>0</v>
      </c>
      <c r="AA7">
        <v>0</v>
      </c>
      <c r="AB7">
        <v>0</v>
      </c>
      <c r="AC7">
        <v>0</v>
      </c>
      <c r="AD7">
        <v>1</v>
      </c>
      <c r="AE7">
        <v>0</v>
      </c>
      <c r="AG7">
        <v>3.6</v>
      </c>
      <c r="AH7">
        <v>2</v>
      </c>
      <c r="AI7">
        <v>21478437</v>
      </c>
      <c r="AJ7">
        <v>7</v>
      </c>
      <c r="AK7">
        <v>0</v>
      </c>
      <c r="AL7">
        <v>0</v>
      </c>
      <c r="AM7">
        <v>0</v>
      </c>
      <c r="AN7">
        <v>0</v>
      </c>
      <c r="AO7">
        <v>0</v>
      </c>
      <c r="AP7">
        <v>0</v>
      </c>
      <c r="AQ7">
        <v>0</v>
      </c>
      <c r="AR7">
        <v>0</v>
      </c>
    </row>
    <row r="8" spans="1:44" ht="12.75">
      <c r="A8">
        <f>ROW(Source!A26)</f>
        <v>26</v>
      </c>
      <c r="B8">
        <v>21478439</v>
      </c>
      <c r="C8">
        <v>21478422</v>
      </c>
      <c r="D8">
        <v>2284547</v>
      </c>
      <c r="E8">
        <v>1</v>
      </c>
      <c r="F8">
        <v>1</v>
      </c>
      <c r="G8">
        <v>1</v>
      </c>
      <c r="H8">
        <v>1</v>
      </c>
      <c r="I8" t="s">
        <v>126</v>
      </c>
      <c r="K8" t="s">
        <v>127</v>
      </c>
      <c r="L8">
        <v>1476</v>
      </c>
      <c r="N8">
        <v>1013</v>
      </c>
      <c r="O8" t="s">
        <v>107</v>
      </c>
      <c r="P8" t="s">
        <v>108</v>
      </c>
      <c r="Q8">
        <v>1</v>
      </c>
      <c r="X8">
        <v>8.58</v>
      </c>
      <c r="Y8">
        <v>0</v>
      </c>
      <c r="Z8">
        <v>0</v>
      </c>
      <c r="AA8">
        <v>0</v>
      </c>
      <c r="AB8">
        <v>7.42</v>
      </c>
      <c r="AC8">
        <v>0</v>
      </c>
      <c r="AD8">
        <v>1</v>
      </c>
      <c r="AE8">
        <v>1</v>
      </c>
      <c r="AG8">
        <v>8.58</v>
      </c>
      <c r="AH8">
        <v>2</v>
      </c>
      <c r="AI8">
        <v>21478439</v>
      </c>
      <c r="AJ8">
        <v>8</v>
      </c>
      <c r="AK8">
        <v>0</v>
      </c>
      <c r="AL8">
        <v>0</v>
      </c>
      <c r="AM8">
        <v>0</v>
      </c>
      <c r="AN8">
        <v>0</v>
      </c>
      <c r="AO8">
        <v>0</v>
      </c>
      <c r="AP8">
        <v>0</v>
      </c>
      <c r="AQ8">
        <v>0</v>
      </c>
      <c r="AR8">
        <v>0</v>
      </c>
    </row>
    <row r="9" spans="1:44" ht="12.75">
      <c r="A9">
        <f>ROW(Source!A26)</f>
        <v>26</v>
      </c>
      <c r="B9">
        <v>21478440</v>
      </c>
      <c r="C9">
        <v>21478422</v>
      </c>
      <c r="D9">
        <v>4236561</v>
      </c>
      <c r="E9">
        <v>1</v>
      </c>
      <c r="F9">
        <v>1</v>
      </c>
      <c r="G9">
        <v>1</v>
      </c>
      <c r="H9">
        <v>2</v>
      </c>
      <c r="I9" t="s">
        <v>128</v>
      </c>
      <c r="J9" t="s">
        <v>129</v>
      </c>
      <c r="K9" t="s">
        <v>130</v>
      </c>
      <c r="L9">
        <v>1480</v>
      </c>
      <c r="N9">
        <v>1013</v>
      </c>
      <c r="O9" t="s">
        <v>114</v>
      </c>
      <c r="P9" t="s">
        <v>115</v>
      </c>
      <c r="Q9">
        <v>1</v>
      </c>
      <c r="X9">
        <v>1.88</v>
      </c>
      <c r="Y9">
        <v>0</v>
      </c>
      <c r="Z9">
        <v>3.98</v>
      </c>
      <c r="AA9">
        <v>0</v>
      </c>
      <c r="AB9">
        <v>0</v>
      </c>
      <c r="AC9">
        <v>0</v>
      </c>
      <c r="AD9">
        <v>1</v>
      </c>
      <c r="AE9">
        <v>0</v>
      </c>
      <c r="AG9">
        <v>1.88</v>
      </c>
      <c r="AH9">
        <v>2</v>
      </c>
      <c r="AI9">
        <v>21478440</v>
      </c>
      <c r="AJ9">
        <v>9</v>
      </c>
      <c r="AK9">
        <v>0</v>
      </c>
      <c r="AL9">
        <v>0</v>
      </c>
      <c r="AM9">
        <v>0</v>
      </c>
      <c r="AN9">
        <v>0</v>
      </c>
      <c r="AO9">
        <v>0</v>
      </c>
      <c r="AP9">
        <v>0</v>
      </c>
      <c r="AQ9">
        <v>0</v>
      </c>
      <c r="AR9">
        <v>0</v>
      </c>
    </row>
    <row r="10" spans="1:44" ht="12.75">
      <c r="A10">
        <f>ROW(Source!A27)</f>
        <v>27</v>
      </c>
      <c r="B10">
        <v>21478499</v>
      </c>
      <c r="C10">
        <v>21478424</v>
      </c>
      <c r="D10">
        <v>2284603</v>
      </c>
      <c r="E10">
        <v>1</v>
      </c>
      <c r="F10">
        <v>1</v>
      </c>
      <c r="G10">
        <v>1</v>
      </c>
      <c r="H10">
        <v>1</v>
      </c>
      <c r="I10" t="s">
        <v>131</v>
      </c>
      <c r="K10" t="s">
        <v>132</v>
      </c>
      <c r="L10">
        <v>1476</v>
      </c>
      <c r="N10">
        <v>1013</v>
      </c>
      <c r="O10" t="s">
        <v>107</v>
      </c>
      <c r="P10" t="s">
        <v>108</v>
      </c>
      <c r="Q10">
        <v>1</v>
      </c>
      <c r="X10">
        <v>4.02</v>
      </c>
      <c r="Y10">
        <v>0</v>
      </c>
      <c r="Z10">
        <v>0</v>
      </c>
      <c r="AA10">
        <v>0</v>
      </c>
      <c r="AB10">
        <v>10.47</v>
      </c>
      <c r="AC10">
        <v>0</v>
      </c>
      <c r="AD10">
        <v>1</v>
      </c>
      <c r="AE10">
        <v>1</v>
      </c>
      <c r="AG10">
        <v>4.02</v>
      </c>
      <c r="AH10">
        <v>2</v>
      </c>
      <c r="AI10">
        <v>21478499</v>
      </c>
      <c r="AJ10">
        <v>10</v>
      </c>
      <c r="AK10">
        <v>0</v>
      </c>
      <c r="AL10">
        <v>0</v>
      </c>
      <c r="AM10">
        <v>0</v>
      </c>
      <c r="AN10">
        <v>0</v>
      </c>
      <c r="AO10">
        <v>0</v>
      </c>
      <c r="AP10">
        <v>0</v>
      </c>
      <c r="AQ10">
        <v>0</v>
      </c>
      <c r="AR10">
        <v>0</v>
      </c>
    </row>
    <row r="11" spans="1:44" ht="12.75">
      <c r="A11">
        <f>ROW(Source!A27)</f>
        <v>27</v>
      </c>
      <c r="B11">
        <v>21478500</v>
      </c>
      <c r="C11">
        <v>21478424</v>
      </c>
      <c r="D11">
        <v>4207379</v>
      </c>
      <c r="E11">
        <v>1</v>
      </c>
      <c r="F11">
        <v>1</v>
      </c>
      <c r="G11">
        <v>1</v>
      </c>
      <c r="H11">
        <v>3</v>
      </c>
      <c r="I11" t="s">
        <v>133</v>
      </c>
      <c r="J11" t="s">
        <v>133</v>
      </c>
      <c r="K11" t="s">
        <v>134</v>
      </c>
      <c r="L11">
        <v>1348</v>
      </c>
      <c r="N11">
        <v>1009</v>
      </c>
      <c r="O11" t="s">
        <v>27</v>
      </c>
      <c r="P11" t="s">
        <v>27</v>
      </c>
      <c r="Q11">
        <v>1000</v>
      </c>
      <c r="X11">
        <v>0.0056</v>
      </c>
      <c r="Y11">
        <v>16950</v>
      </c>
      <c r="Z11">
        <v>0</v>
      </c>
      <c r="AA11">
        <v>0</v>
      </c>
      <c r="AB11">
        <v>0</v>
      </c>
      <c r="AC11">
        <v>0</v>
      </c>
      <c r="AD11">
        <v>1</v>
      </c>
      <c r="AE11">
        <v>0</v>
      </c>
      <c r="AG11">
        <v>0.0056</v>
      </c>
      <c r="AH11">
        <v>2</v>
      </c>
      <c r="AI11">
        <v>21478500</v>
      </c>
      <c r="AJ11">
        <v>11</v>
      </c>
      <c r="AK11">
        <v>0</v>
      </c>
      <c r="AL11">
        <v>0</v>
      </c>
      <c r="AM11">
        <v>0</v>
      </c>
      <c r="AN11">
        <v>0</v>
      </c>
      <c r="AO11">
        <v>0</v>
      </c>
      <c r="AP11">
        <v>0</v>
      </c>
      <c r="AQ11">
        <v>0</v>
      </c>
      <c r="AR11">
        <v>0</v>
      </c>
    </row>
    <row r="12" spans="1:44" ht="12.75">
      <c r="A12">
        <f>ROW(Source!A27)</f>
        <v>27</v>
      </c>
      <c r="B12">
        <v>21478501</v>
      </c>
      <c r="C12">
        <v>21478424</v>
      </c>
      <c r="D12">
        <v>4207459</v>
      </c>
      <c r="E12">
        <v>1</v>
      </c>
      <c r="F12">
        <v>1</v>
      </c>
      <c r="G12">
        <v>1</v>
      </c>
      <c r="H12">
        <v>3</v>
      </c>
      <c r="I12" t="s">
        <v>135</v>
      </c>
      <c r="J12" t="s">
        <v>135</v>
      </c>
      <c r="K12" t="s">
        <v>136</v>
      </c>
      <c r="L12">
        <v>1348</v>
      </c>
      <c r="N12">
        <v>1009</v>
      </c>
      <c r="O12" t="s">
        <v>27</v>
      </c>
      <c r="P12" t="s">
        <v>27</v>
      </c>
      <c r="Q12">
        <v>1000</v>
      </c>
      <c r="X12">
        <v>2E-05</v>
      </c>
      <c r="Y12">
        <v>10542.9</v>
      </c>
      <c r="Z12">
        <v>0</v>
      </c>
      <c r="AA12">
        <v>0</v>
      </c>
      <c r="AB12">
        <v>0</v>
      </c>
      <c r="AC12">
        <v>0</v>
      </c>
      <c r="AD12">
        <v>1</v>
      </c>
      <c r="AE12">
        <v>0</v>
      </c>
      <c r="AG12">
        <v>2E-05</v>
      </c>
      <c r="AH12">
        <v>2</v>
      </c>
      <c r="AI12">
        <v>21478501</v>
      </c>
      <c r="AJ12">
        <v>12</v>
      </c>
      <c r="AK12">
        <v>0</v>
      </c>
      <c r="AL12">
        <v>0</v>
      </c>
      <c r="AM12">
        <v>0</v>
      </c>
      <c r="AN12">
        <v>0</v>
      </c>
      <c r="AO12">
        <v>0</v>
      </c>
      <c r="AP12">
        <v>0</v>
      </c>
      <c r="AQ12">
        <v>0</v>
      </c>
      <c r="AR12">
        <v>0</v>
      </c>
    </row>
    <row r="13" spans="1:44" ht="12.75">
      <c r="A13">
        <f>ROW(Source!A28)</f>
        <v>28</v>
      </c>
      <c r="B13">
        <v>21478505</v>
      </c>
      <c r="C13">
        <v>21478504</v>
      </c>
      <c r="D13">
        <v>2284547</v>
      </c>
      <c r="E13">
        <v>1</v>
      </c>
      <c r="F13">
        <v>1</v>
      </c>
      <c r="G13">
        <v>1</v>
      </c>
      <c r="H13">
        <v>1</v>
      </c>
      <c r="I13" t="s">
        <v>126</v>
      </c>
      <c r="K13" t="s">
        <v>127</v>
      </c>
      <c r="L13">
        <v>1476</v>
      </c>
      <c r="N13">
        <v>1013</v>
      </c>
      <c r="O13" t="s">
        <v>107</v>
      </c>
      <c r="P13" t="s">
        <v>108</v>
      </c>
      <c r="Q13">
        <v>1</v>
      </c>
      <c r="X13">
        <v>9.1</v>
      </c>
      <c r="Y13">
        <v>0</v>
      </c>
      <c r="Z13">
        <v>0</v>
      </c>
      <c r="AA13">
        <v>0</v>
      </c>
      <c r="AB13">
        <v>7.42</v>
      </c>
      <c r="AC13">
        <v>0</v>
      </c>
      <c r="AD13">
        <v>1</v>
      </c>
      <c r="AE13">
        <v>1</v>
      </c>
      <c r="AG13">
        <v>9.1</v>
      </c>
      <c r="AH13">
        <v>2</v>
      </c>
      <c r="AI13">
        <v>21478505</v>
      </c>
      <c r="AJ13">
        <v>13</v>
      </c>
      <c r="AK13">
        <v>0</v>
      </c>
      <c r="AL13">
        <v>0</v>
      </c>
      <c r="AM13">
        <v>0</v>
      </c>
      <c r="AN13">
        <v>0</v>
      </c>
      <c r="AO13">
        <v>0</v>
      </c>
      <c r="AP13">
        <v>0</v>
      </c>
      <c r="AQ13">
        <v>0</v>
      </c>
      <c r="AR13">
        <v>0</v>
      </c>
    </row>
    <row r="14" spans="1:44" ht="12.75">
      <c r="A14">
        <f>ROW(Source!A28)</f>
        <v>28</v>
      </c>
      <c r="B14">
        <v>21478506</v>
      </c>
      <c r="C14">
        <v>21478504</v>
      </c>
      <c r="D14">
        <v>4236559</v>
      </c>
      <c r="E14">
        <v>1</v>
      </c>
      <c r="F14">
        <v>1</v>
      </c>
      <c r="G14">
        <v>1</v>
      </c>
      <c r="H14">
        <v>2</v>
      </c>
      <c r="I14" t="s">
        <v>137</v>
      </c>
      <c r="J14" t="s">
        <v>129</v>
      </c>
      <c r="K14" t="s">
        <v>138</v>
      </c>
      <c r="L14">
        <v>1480</v>
      </c>
      <c r="N14">
        <v>1013</v>
      </c>
      <c r="O14" t="s">
        <v>114</v>
      </c>
      <c r="P14" t="s">
        <v>115</v>
      </c>
      <c r="Q14">
        <v>1</v>
      </c>
      <c r="X14">
        <v>0.12</v>
      </c>
      <c r="Y14">
        <v>0</v>
      </c>
      <c r="Z14">
        <v>1.26</v>
      </c>
      <c r="AA14">
        <v>0</v>
      </c>
      <c r="AB14">
        <v>0</v>
      </c>
      <c r="AC14">
        <v>0</v>
      </c>
      <c r="AD14">
        <v>1</v>
      </c>
      <c r="AE14">
        <v>0</v>
      </c>
      <c r="AG14">
        <v>0.12</v>
      </c>
      <c r="AH14">
        <v>2</v>
      </c>
      <c r="AI14">
        <v>21478506</v>
      </c>
      <c r="AJ14">
        <v>14</v>
      </c>
      <c r="AK14">
        <v>0</v>
      </c>
      <c r="AL14">
        <v>0</v>
      </c>
      <c r="AM14">
        <v>0</v>
      </c>
      <c r="AN14">
        <v>0</v>
      </c>
      <c r="AO14">
        <v>0</v>
      </c>
      <c r="AP14">
        <v>0</v>
      </c>
      <c r="AQ14">
        <v>0</v>
      </c>
      <c r="AR14">
        <v>0</v>
      </c>
    </row>
    <row r="15" spans="1:44" ht="12.75">
      <c r="A15">
        <f>ROW(Source!A28)</f>
        <v>28</v>
      </c>
      <c r="B15">
        <v>21478507</v>
      </c>
      <c r="C15">
        <v>21478504</v>
      </c>
      <c r="D15">
        <v>4236298</v>
      </c>
      <c r="E15">
        <v>1</v>
      </c>
      <c r="F15">
        <v>1</v>
      </c>
      <c r="G15">
        <v>1</v>
      </c>
      <c r="H15">
        <v>3</v>
      </c>
      <c r="I15" t="s">
        <v>139</v>
      </c>
      <c r="J15" t="s">
        <v>139</v>
      </c>
      <c r="K15" t="s">
        <v>140</v>
      </c>
      <c r="L15">
        <v>1348</v>
      </c>
      <c r="N15">
        <v>1009</v>
      </c>
      <c r="O15" t="s">
        <v>27</v>
      </c>
      <c r="P15" t="s">
        <v>27</v>
      </c>
      <c r="Q15">
        <v>1000</v>
      </c>
      <c r="X15">
        <v>0.12</v>
      </c>
      <c r="Y15">
        <v>0</v>
      </c>
      <c r="Z15">
        <v>0</v>
      </c>
      <c r="AA15">
        <v>0</v>
      </c>
      <c r="AB15">
        <v>0</v>
      </c>
      <c r="AC15">
        <v>2</v>
      </c>
      <c r="AD15">
        <v>0</v>
      </c>
      <c r="AE15">
        <v>0</v>
      </c>
      <c r="AG15">
        <v>0.12</v>
      </c>
      <c r="AH15">
        <v>2</v>
      </c>
      <c r="AI15">
        <v>21478507</v>
      </c>
      <c r="AJ15">
        <v>15</v>
      </c>
      <c r="AK15">
        <v>0</v>
      </c>
      <c r="AL15">
        <v>0</v>
      </c>
      <c r="AM15">
        <v>0</v>
      </c>
      <c r="AN15">
        <v>0</v>
      </c>
      <c r="AO15">
        <v>0</v>
      </c>
      <c r="AP15">
        <v>0</v>
      </c>
      <c r="AQ15">
        <v>0</v>
      </c>
      <c r="AR15">
        <v>0</v>
      </c>
    </row>
    <row r="16" spans="1:44" ht="12.75">
      <c r="A16">
        <f>ROW(Source!A29)</f>
        <v>29</v>
      </c>
      <c r="B16">
        <v>21478517</v>
      </c>
      <c r="C16">
        <v>21478502</v>
      </c>
      <c r="D16">
        <v>2284582</v>
      </c>
      <c r="E16">
        <v>1</v>
      </c>
      <c r="F16">
        <v>1</v>
      </c>
      <c r="G16">
        <v>1</v>
      </c>
      <c r="H16">
        <v>1</v>
      </c>
      <c r="I16" t="s">
        <v>141</v>
      </c>
      <c r="K16" t="s">
        <v>142</v>
      </c>
      <c r="L16">
        <v>1476</v>
      </c>
      <c r="N16">
        <v>1013</v>
      </c>
      <c r="O16" t="s">
        <v>107</v>
      </c>
      <c r="P16" t="s">
        <v>108</v>
      </c>
      <c r="Q16">
        <v>1</v>
      </c>
      <c r="X16">
        <v>84.75</v>
      </c>
      <c r="Y16">
        <v>0</v>
      </c>
      <c r="Z16">
        <v>0</v>
      </c>
      <c r="AA16">
        <v>0</v>
      </c>
      <c r="AB16">
        <v>8.09</v>
      </c>
      <c r="AC16">
        <v>0</v>
      </c>
      <c r="AD16">
        <v>1</v>
      </c>
      <c r="AE16">
        <v>1</v>
      </c>
      <c r="AG16">
        <v>84.75</v>
      </c>
      <c r="AH16">
        <v>2</v>
      </c>
      <c r="AI16">
        <v>21478517</v>
      </c>
      <c r="AJ16">
        <v>16</v>
      </c>
      <c r="AK16">
        <v>0</v>
      </c>
      <c r="AL16">
        <v>0</v>
      </c>
      <c r="AM16">
        <v>0</v>
      </c>
      <c r="AN16">
        <v>0</v>
      </c>
      <c r="AO16">
        <v>0</v>
      </c>
      <c r="AP16">
        <v>0</v>
      </c>
      <c r="AQ16">
        <v>0</v>
      </c>
      <c r="AR16">
        <v>0</v>
      </c>
    </row>
    <row r="17" spans="1:44" ht="12.75">
      <c r="A17">
        <f>ROW(Source!A29)</f>
        <v>29</v>
      </c>
      <c r="B17">
        <v>21478518</v>
      </c>
      <c r="C17">
        <v>21478502</v>
      </c>
      <c r="D17">
        <v>121548</v>
      </c>
      <c r="E17">
        <v>1</v>
      </c>
      <c r="F17">
        <v>1</v>
      </c>
      <c r="G17">
        <v>1</v>
      </c>
      <c r="H17">
        <v>1</v>
      </c>
      <c r="I17" t="s">
        <v>24</v>
      </c>
      <c r="K17" t="s">
        <v>109</v>
      </c>
      <c r="L17">
        <v>608254</v>
      </c>
      <c r="N17">
        <v>1013</v>
      </c>
      <c r="O17" t="s">
        <v>110</v>
      </c>
      <c r="P17" t="s">
        <v>110</v>
      </c>
      <c r="Q17">
        <v>1</v>
      </c>
      <c r="X17">
        <v>3.19</v>
      </c>
      <c r="Y17">
        <v>0</v>
      </c>
      <c r="Z17">
        <v>0</v>
      </c>
      <c r="AA17">
        <v>0</v>
      </c>
      <c r="AB17">
        <v>0</v>
      </c>
      <c r="AC17">
        <v>0</v>
      </c>
      <c r="AD17">
        <v>1</v>
      </c>
      <c r="AE17">
        <v>2</v>
      </c>
      <c r="AG17">
        <v>3.19</v>
      </c>
      <c r="AH17">
        <v>2</v>
      </c>
      <c r="AI17">
        <v>21478518</v>
      </c>
      <c r="AJ17">
        <v>17</v>
      </c>
      <c r="AK17">
        <v>0</v>
      </c>
      <c r="AL17">
        <v>0</v>
      </c>
      <c r="AM17">
        <v>0</v>
      </c>
      <c r="AN17">
        <v>0</v>
      </c>
      <c r="AO17">
        <v>0</v>
      </c>
      <c r="AP17">
        <v>0</v>
      </c>
      <c r="AQ17">
        <v>0</v>
      </c>
      <c r="AR17">
        <v>0</v>
      </c>
    </row>
    <row r="18" spans="1:44" ht="12.75">
      <c r="A18">
        <f>ROW(Source!A29)</f>
        <v>29</v>
      </c>
      <c r="B18">
        <v>21478519</v>
      </c>
      <c r="C18">
        <v>21478502</v>
      </c>
      <c r="D18">
        <v>4236365</v>
      </c>
      <c r="E18">
        <v>1</v>
      </c>
      <c r="F18">
        <v>1</v>
      </c>
      <c r="G18">
        <v>1</v>
      </c>
      <c r="H18">
        <v>2</v>
      </c>
      <c r="I18" t="s">
        <v>143</v>
      </c>
      <c r="J18" t="s">
        <v>144</v>
      </c>
      <c r="K18" t="s">
        <v>145</v>
      </c>
      <c r="L18">
        <v>1480</v>
      </c>
      <c r="N18">
        <v>1013</v>
      </c>
      <c r="O18" t="s">
        <v>114</v>
      </c>
      <c r="P18" t="s">
        <v>115</v>
      </c>
      <c r="Q18">
        <v>1</v>
      </c>
      <c r="X18">
        <v>1.34</v>
      </c>
      <c r="Y18">
        <v>0</v>
      </c>
      <c r="Z18">
        <v>66.67</v>
      </c>
      <c r="AA18">
        <v>11.15</v>
      </c>
      <c r="AB18">
        <v>0</v>
      </c>
      <c r="AC18">
        <v>0</v>
      </c>
      <c r="AD18">
        <v>1</v>
      </c>
      <c r="AE18">
        <v>0</v>
      </c>
      <c r="AG18">
        <v>1.34</v>
      </c>
      <c r="AH18">
        <v>2</v>
      </c>
      <c r="AI18">
        <v>21478519</v>
      </c>
      <c r="AJ18">
        <v>18</v>
      </c>
      <c r="AK18">
        <v>0</v>
      </c>
      <c r="AL18">
        <v>0</v>
      </c>
      <c r="AM18">
        <v>0</v>
      </c>
      <c r="AN18">
        <v>0</v>
      </c>
      <c r="AO18">
        <v>0</v>
      </c>
      <c r="AP18">
        <v>0</v>
      </c>
      <c r="AQ18">
        <v>0</v>
      </c>
      <c r="AR18">
        <v>0</v>
      </c>
    </row>
    <row r="19" spans="1:44" ht="12.75">
      <c r="A19">
        <f>ROW(Source!A29)</f>
        <v>29</v>
      </c>
      <c r="B19">
        <v>21478520</v>
      </c>
      <c r="C19">
        <v>21478502</v>
      </c>
      <c r="D19">
        <v>4236446</v>
      </c>
      <c r="E19">
        <v>1</v>
      </c>
      <c r="F19">
        <v>1</v>
      </c>
      <c r="G19">
        <v>1</v>
      </c>
      <c r="H19">
        <v>2</v>
      </c>
      <c r="I19" t="s">
        <v>146</v>
      </c>
      <c r="J19" t="s">
        <v>147</v>
      </c>
      <c r="K19" t="s">
        <v>148</v>
      </c>
      <c r="L19">
        <v>1480</v>
      </c>
      <c r="N19">
        <v>1013</v>
      </c>
      <c r="O19" t="s">
        <v>114</v>
      </c>
      <c r="P19" t="s">
        <v>115</v>
      </c>
      <c r="Q19">
        <v>1</v>
      </c>
      <c r="X19">
        <v>0.77</v>
      </c>
      <c r="Y19">
        <v>0</v>
      </c>
      <c r="Z19">
        <v>83.54</v>
      </c>
      <c r="AA19">
        <v>12.3</v>
      </c>
      <c r="AB19">
        <v>0</v>
      </c>
      <c r="AC19">
        <v>0</v>
      </c>
      <c r="AD19">
        <v>1</v>
      </c>
      <c r="AE19">
        <v>0</v>
      </c>
      <c r="AG19">
        <v>0.77</v>
      </c>
      <c r="AH19">
        <v>2</v>
      </c>
      <c r="AI19">
        <v>21478520</v>
      </c>
      <c r="AJ19">
        <v>19</v>
      </c>
      <c r="AK19">
        <v>0</v>
      </c>
      <c r="AL19">
        <v>0</v>
      </c>
      <c r="AM19">
        <v>0</v>
      </c>
      <c r="AN19">
        <v>0</v>
      </c>
      <c r="AO19">
        <v>0</v>
      </c>
      <c r="AP19">
        <v>0</v>
      </c>
      <c r="AQ19">
        <v>0</v>
      </c>
      <c r="AR19">
        <v>0</v>
      </c>
    </row>
    <row r="20" spans="1:44" ht="12.75">
      <c r="A20">
        <f>ROW(Source!A29)</f>
        <v>29</v>
      </c>
      <c r="B20">
        <v>21478521</v>
      </c>
      <c r="C20">
        <v>21478502</v>
      </c>
      <c r="D20">
        <v>4238518</v>
      </c>
      <c r="E20">
        <v>1</v>
      </c>
      <c r="F20">
        <v>1</v>
      </c>
      <c r="G20">
        <v>1</v>
      </c>
      <c r="H20">
        <v>2</v>
      </c>
      <c r="I20" t="s">
        <v>116</v>
      </c>
      <c r="J20" t="s">
        <v>117</v>
      </c>
      <c r="K20" t="s">
        <v>118</v>
      </c>
      <c r="L20">
        <v>1480</v>
      </c>
      <c r="N20">
        <v>1013</v>
      </c>
      <c r="O20" t="s">
        <v>114</v>
      </c>
      <c r="P20" t="s">
        <v>115</v>
      </c>
      <c r="Q20">
        <v>1</v>
      </c>
      <c r="X20">
        <v>1.08</v>
      </c>
      <c r="Y20">
        <v>0</v>
      </c>
      <c r="Z20">
        <v>82</v>
      </c>
      <c r="AA20">
        <v>10.15</v>
      </c>
      <c r="AB20">
        <v>0</v>
      </c>
      <c r="AC20">
        <v>0</v>
      </c>
      <c r="AD20">
        <v>1</v>
      </c>
      <c r="AE20">
        <v>0</v>
      </c>
      <c r="AG20">
        <v>1.08</v>
      </c>
      <c r="AH20">
        <v>2</v>
      </c>
      <c r="AI20">
        <v>21478521</v>
      </c>
      <c r="AJ20">
        <v>20</v>
      </c>
      <c r="AK20">
        <v>0</v>
      </c>
      <c r="AL20">
        <v>0</v>
      </c>
      <c r="AM20">
        <v>0</v>
      </c>
      <c r="AN20">
        <v>0</v>
      </c>
      <c r="AO20">
        <v>0</v>
      </c>
      <c r="AP20">
        <v>0</v>
      </c>
      <c r="AQ20">
        <v>0</v>
      </c>
      <c r="AR20">
        <v>0</v>
      </c>
    </row>
    <row r="21" spans="1:44" ht="12.75">
      <c r="A21">
        <f>ROW(Source!A29)</f>
        <v>29</v>
      </c>
      <c r="B21">
        <v>21478522</v>
      </c>
      <c r="C21">
        <v>21478502</v>
      </c>
      <c r="D21">
        <v>4205729</v>
      </c>
      <c r="E21">
        <v>1</v>
      </c>
      <c r="F21">
        <v>1</v>
      </c>
      <c r="G21">
        <v>1</v>
      </c>
      <c r="H21">
        <v>3</v>
      </c>
      <c r="I21" t="s">
        <v>149</v>
      </c>
      <c r="J21" t="s">
        <v>149</v>
      </c>
      <c r="K21" t="s">
        <v>150</v>
      </c>
      <c r="L21">
        <v>1348</v>
      </c>
      <c r="N21">
        <v>1009</v>
      </c>
      <c r="O21" t="s">
        <v>27</v>
      </c>
      <c r="P21" t="s">
        <v>27</v>
      </c>
      <c r="Q21">
        <v>1000</v>
      </c>
      <c r="X21">
        <v>0.0114</v>
      </c>
      <c r="Y21">
        <v>12664</v>
      </c>
      <c r="Z21">
        <v>0</v>
      </c>
      <c r="AA21">
        <v>0</v>
      </c>
      <c r="AB21">
        <v>0</v>
      </c>
      <c r="AC21">
        <v>0</v>
      </c>
      <c r="AD21">
        <v>1</v>
      </c>
      <c r="AE21">
        <v>0</v>
      </c>
      <c r="AG21">
        <v>0.0114</v>
      </c>
      <c r="AH21">
        <v>2</v>
      </c>
      <c r="AI21">
        <v>21478522</v>
      </c>
      <c r="AJ21">
        <v>21</v>
      </c>
      <c r="AK21">
        <v>0</v>
      </c>
      <c r="AL21">
        <v>0</v>
      </c>
      <c r="AM21">
        <v>0</v>
      </c>
      <c r="AN21">
        <v>0</v>
      </c>
      <c r="AO21">
        <v>0</v>
      </c>
      <c r="AP21">
        <v>0</v>
      </c>
      <c r="AQ21">
        <v>0</v>
      </c>
      <c r="AR21">
        <v>0</v>
      </c>
    </row>
    <row r="22" spans="1:44" ht="12.75">
      <c r="A22">
        <f>ROW(Source!A29)</f>
        <v>29</v>
      </c>
      <c r="B22">
        <v>21478523</v>
      </c>
      <c r="C22">
        <v>21478502</v>
      </c>
      <c r="D22">
        <v>4205751</v>
      </c>
      <c r="E22">
        <v>1</v>
      </c>
      <c r="F22">
        <v>1</v>
      </c>
      <c r="G22">
        <v>1</v>
      </c>
      <c r="H22">
        <v>3</v>
      </c>
      <c r="I22" t="s">
        <v>151</v>
      </c>
      <c r="J22" t="s">
        <v>151</v>
      </c>
      <c r="K22" t="s">
        <v>152</v>
      </c>
      <c r="L22">
        <v>1348</v>
      </c>
      <c r="N22">
        <v>1009</v>
      </c>
      <c r="O22" t="s">
        <v>27</v>
      </c>
      <c r="P22" t="s">
        <v>27</v>
      </c>
      <c r="Q22">
        <v>1000</v>
      </c>
      <c r="X22">
        <v>0.0025</v>
      </c>
      <c r="Y22">
        <v>8875.3</v>
      </c>
      <c r="Z22">
        <v>0</v>
      </c>
      <c r="AA22">
        <v>0</v>
      </c>
      <c r="AB22">
        <v>0</v>
      </c>
      <c r="AC22">
        <v>0</v>
      </c>
      <c r="AD22">
        <v>1</v>
      </c>
      <c r="AE22">
        <v>0</v>
      </c>
      <c r="AG22">
        <v>0.0025</v>
      </c>
      <c r="AH22">
        <v>2</v>
      </c>
      <c r="AI22">
        <v>21478523</v>
      </c>
      <c r="AJ22">
        <v>22</v>
      </c>
      <c r="AK22">
        <v>0</v>
      </c>
      <c r="AL22">
        <v>0</v>
      </c>
      <c r="AM22">
        <v>0</v>
      </c>
      <c r="AN22">
        <v>0</v>
      </c>
      <c r="AO22">
        <v>0</v>
      </c>
      <c r="AP22">
        <v>0</v>
      </c>
      <c r="AQ22">
        <v>0</v>
      </c>
      <c r="AR22">
        <v>0</v>
      </c>
    </row>
    <row r="23" spans="1:44" ht="12.75">
      <c r="A23">
        <f>ROW(Source!A29)</f>
        <v>29</v>
      </c>
      <c r="B23">
        <v>21478524</v>
      </c>
      <c r="C23">
        <v>21478502</v>
      </c>
      <c r="D23">
        <v>4206346</v>
      </c>
      <c r="E23">
        <v>1</v>
      </c>
      <c r="F23">
        <v>1</v>
      </c>
      <c r="G23">
        <v>1</v>
      </c>
      <c r="H23">
        <v>3</v>
      </c>
      <c r="I23" t="s">
        <v>153</v>
      </c>
      <c r="J23" t="s">
        <v>153</v>
      </c>
      <c r="K23" t="s">
        <v>154</v>
      </c>
      <c r="L23">
        <v>1348</v>
      </c>
      <c r="N23">
        <v>1009</v>
      </c>
      <c r="O23" t="s">
        <v>27</v>
      </c>
      <c r="P23" t="s">
        <v>27</v>
      </c>
      <c r="Q23">
        <v>1000</v>
      </c>
      <c r="X23">
        <v>0.1</v>
      </c>
      <c r="Y23">
        <v>7560</v>
      </c>
      <c r="Z23">
        <v>0</v>
      </c>
      <c r="AA23">
        <v>0</v>
      </c>
      <c r="AB23">
        <v>0</v>
      </c>
      <c r="AC23">
        <v>0</v>
      </c>
      <c r="AD23">
        <v>1</v>
      </c>
      <c r="AE23">
        <v>0</v>
      </c>
      <c r="AG23">
        <v>0.1</v>
      </c>
      <c r="AH23">
        <v>2</v>
      </c>
      <c r="AI23">
        <v>21478524</v>
      </c>
      <c r="AJ23">
        <v>23</v>
      </c>
      <c r="AK23">
        <v>0</v>
      </c>
      <c r="AL23">
        <v>0</v>
      </c>
      <c r="AM23">
        <v>0</v>
      </c>
      <c r="AN23">
        <v>0</v>
      </c>
      <c r="AO23">
        <v>0</v>
      </c>
      <c r="AP23">
        <v>0</v>
      </c>
      <c r="AQ23">
        <v>0</v>
      </c>
      <c r="AR23">
        <v>0</v>
      </c>
    </row>
    <row r="24" spans="1:44" ht="12.75">
      <c r="A24">
        <f>ROW(Source!A29)</f>
        <v>29</v>
      </c>
      <c r="B24">
        <v>21478525</v>
      </c>
      <c r="C24">
        <v>21478502</v>
      </c>
      <c r="D24">
        <v>4207151</v>
      </c>
      <c r="E24">
        <v>1</v>
      </c>
      <c r="F24">
        <v>1</v>
      </c>
      <c r="G24">
        <v>1</v>
      </c>
      <c r="H24">
        <v>3</v>
      </c>
      <c r="I24" t="s">
        <v>155</v>
      </c>
      <c r="J24" t="s">
        <v>155</v>
      </c>
      <c r="K24" t="s">
        <v>156</v>
      </c>
      <c r="L24">
        <v>1348</v>
      </c>
      <c r="N24">
        <v>1009</v>
      </c>
      <c r="O24" t="s">
        <v>27</v>
      </c>
      <c r="P24" t="s">
        <v>27</v>
      </c>
      <c r="Q24">
        <v>1000</v>
      </c>
      <c r="X24">
        <v>0.067</v>
      </c>
      <c r="Y24">
        <v>1700</v>
      </c>
      <c r="Z24">
        <v>0</v>
      </c>
      <c r="AA24">
        <v>0</v>
      </c>
      <c r="AB24">
        <v>0</v>
      </c>
      <c r="AC24">
        <v>0</v>
      </c>
      <c r="AD24">
        <v>1</v>
      </c>
      <c r="AE24">
        <v>0</v>
      </c>
      <c r="AG24">
        <v>0.067</v>
      </c>
      <c r="AH24">
        <v>2</v>
      </c>
      <c r="AI24">
        <v>21478525</v>
      </c>
      <c r="AJ24">
        <v>24</v>
      </c>
      <c r="AK24">
        <v>0</v>
      </c>
      <c r="AL24">
        <v>0</v>
      </c>
      <c r="AM24">
        <v>0</v>
      </c>
      <c r="AN24">
        <v>0</v>
      </c>
      <c r="AO24">
        <v>0</v>
      </c>
      <c r="AP24">
        <v>0</v>
      </c>
      <c r="AQ24">
        <v>0</v>
      </c>
      <c r="AR24">
        <v>0</v>
      </c>
    </row>
    <row r="25" spans="1:44" ht="12.75">
      <c r="A25">
        <f>ROW(Source!A29)</f>
        <v>29</v>
      </c>
      <c r="B25">
        <v>21478526</v>
      </c>
      <c r="C25">
        <v>21478502</v>
      </c>
      <c r="D25">
        <v>4207301</v>
      </c>
      <c r="E25">
        <v>1</v>
      </c>
      <c r="F25">
        <v>1</v>
      </c>
      <c r="G25">
        <v>1</v>
      </c>
      <c r="H25">
        <v>3</v>
      </c>
      <c r="I25" t="s">
        <v>157</v>
      </c>
      <c r="J25" t="s">
        <v>157</v>
      </c>
      <c r="K25" t="s">
        <v>158</v>
      </c>
      <c r="L25">
        <v>1327</v>
      </c>
      <c r="N25">
        <v>1005</v>
      </c>
      <c r="O25" t="s">
        <v>40</v>
      </c>
      <c r="P25" t="s">
        <v>40</v>
      </c>
      <c r="Q25">
        <v>1</v>
      </c>
      <c r="X25">
        <v>20.1</v>
      </c>
      <c r="Y25">
        <v>6.22</v>
      </c>
      <c r="Z25">
        <v>0</v>
      </c>
      <c r="AA25">
        <v>0</v>
      </c>
      <c r="AB25">
        <v>0</v>
      </c>
      <c r="AC25">
        <v>0</v>
      </c>
      <c r="AD25">
        <v>1</v>
      </c>
      <c r="AE25">
        <v>0</v>
      </c>
      <c r="AG25">
        <v>20.1</v>
      </c>
      <c r="AH25">
        <v>2</v>
      </c>
      <c r="AI25">
        <v>21478526</v>
      </c>
      <c r="AJ25">
        <v>25</v>
      </c>
      <c r="AK25">
        <v>0</v>
      </c>
      <c r="AL25">
        <v>0</v>
      </c>
      <c r="AM25">
        <v>0</v>
      </c>
      <c r="AN25">
        <v>0</v>
      </c>
      <c r="AO25">
        <v>0</v>
      </c>
      <c r="AP25">
        <v>0</v>
      </c>
      <c r="AQ25">
        <v>0</v>
      </c>
      <c r="AR25">
        <v>0</v>
      </c>
    </row>
    <row r="26" spans="1:44" ht="12.75">
      <c r="A26">
        <f>ROW(Source!A29)</f>
        <v>29</v>
      </c>
      <c r="B26">
        <v>21478527</v>
      </c>
      <c r="C26">
        <v>21478502</v>
      </c>
      <c r="D26">
        <v>4207379</v>
      </c>
      <c r="E26">
        <v>1</v>
      </c>
      <c r="F26">
        <v>1</v>
      </c>
      <c r="G26">
        <v>1</v>
      </c>
      <c r="H26">
        <v>3</v>
      </c>
      <c r="I26" t="s">
        <v>133</v>
      </c>
      <c r="J26" t="s">
        <v>133</v>
      </c>
      <c r="K26" t="s">
        <v>134</v>
      </c>
      <c r="L26">
        <v>1348</v>
      </c>
      <c r="N26">
        <v>1009</v>
      </c>
      <c r="O26" t="s">
        <v>27</v>
      </c>
      <c r="P26" t="s">
        <v>27</v>
      </c>
      <c r="Q26">
        <v>1000</v>
      </c>
      <c r="X26">
        <v>0.81</v>
      </c>
      <c r="Y26">
        <v>16950</v>
      </c>
      <c r="Z26">
        <v>0</v>
      </c>
      <c r="AA26">
        <v>0</v>
      </c>
      <c r="AB26">
        <v>0</v>
      </c>
      <c r="AC26">
        <v>0</v>
      </c>
      <c r="AD26">
        <v>1</v>
      </c>
      <c r="AE26">
        <v>0</v>
      </c>
      <c r="AG26">
        <v>0.81</v>
      </c>
      <c r="AH26">
        <v>2</v>
      </c>
      <c r="AI26">
        <v>21478527</v>
      </c>
      <c r="AJ26">
        <v>26</v>
      </c>
      <c r="AK26">
        <v>0</v>
      </c>
      <c r="AL26">
        <v>0</v>
      </c>
      <c r="AM26">
        <v>0</v>
      </c>
      <c r="AN26">
        <v>0</v>
      </c>
      <c r="AO26">
        <v>0</v>
      </c>
      <c r="AP26">
        <v>0</v>
      </c>
      <c r="AQ26">
        <v>0</v>
      </c>
      <c r="AR26">
        <v>0</v>
      </c>
    </row>
    <row r="27" spans="1:44" ht="12.75">
      <c r="A27">
        <f>ROW(Source!A29)</f>
        <v>29</v>
      </c>
      <c r="B27">
        <v>21478528</v>
      </c>
      <c r="C27">
        <v>21478502</v>
      </c>
      <c r="D27">
        <v>4208454</v>
      </c>
      <c r="E27">
        <v>1</v>
      </c>
      <c r="F27">
        <v>1</v>
      </c>
      <c r="G27">
        <v>1</v>
      </c>
      <c r="H27">
        <v>3</v>
      </c>
      <c r="I27" t="s">
        <v>159</v>
      </c>
      <c r="J27" t="s">
        <v>159</v>
      </c>
      <c r="K27" t="s">
        <v>160</v>
      </c>
      <c r="L27">
        <v>1339</v>
      </c>
      <c r="N27">
        <v>1007</v>
      </c>
      <c r="O27" t="s">
        <v>161</v>
      </c>
      <c r="P27" t="s">
        <v>161</v>
      </c>
      <c r="Q27">
        <v>1</v>
      </c>
      <c r="X27">
        <v>4.45</v>
      </c>
      <c r="Y27">
        <v>1070</v>
      </c>
      <c r="Z27">
        <v>0</v>
      </c>
      <c r="AA27">
        <v>0</v>
      </c>
      <c r="AB27">
        <v>0</v>
      </c>
      <c r="AC27">
        <v>0</v>
      </c>
      <c r="AD27">
        <v>1</v>
      </c>
      <c r="AE27">
        <v>0</v>
      </c>
      <c r="AG27">
        <v>4.45</v>
      </c>
      <c r="AH27">
        <v>2</v>
      </c>
      <c r="AI27">
        <v>21478528</v>
      </c>
      <c r="AJ27">
        <v>27</v>
      </c>
      <c r="AK27">
        <v>0</v>
      </c>
      <c r="AL27">
        <v>0</v>
      </c>
      <c r="AM27">
        <v>0</v>
      </c>
      <c r="AN27">
        <v>0</v>
      </c>
      <c r="AO27">
        <v>0</v>
      </c>
      <c r="AP27">
        <v>0</v>
      </c>
      <c r="AQ27">
        <v>0</v>
      </c>
      <c r="AR27">
        <v>0</v>
      </c>
    </row>
    <row r="28" spans="1:44" ht="12.75">
      <c r="A28">
        <f>ROW(Source!A30)</f>
        <v>30</v>
      </c>
      <c r="B28">
        <v>21478603</v>
      </c>
      <c r="C28">
        <v>21478602</v>
      </c>
      <c r="D28">
        <v>2284582</v>
      </c>
      <c r="E28">
        <v>1</v>
      </c>
      <c r="F28">
        <v>1</v>
      </c>
      <c r="G28">
        <v>1</v>
      </c>
      <c r="H28">
        <v>1</v>
      </c>
      <c r="I28" t="s">
        <v>141</v>
      </c>
      <c r="K28" t="s">
        <v>142</v>
      </c>
      <c r="L28">
        <v>1476</v>
      </c>
      <c r="N28">
        <v>1013</v>
      </c>
      <c r="O28" t="s">
        <v>107</v>
      </c>
      <c r="P28" t="s">
        <v>108</v>
      </c>
      <c r="Q28">
        <v>1</v>
      </c>
      <c r="X28">
        <v>31.41</v>
      </c>
      <c r="Y28">
        <v>0</v>
      </c>
      <c r="Z28">
        <v>0</v>
      </c>
      <c r="AA28">
        <v>0</v>
      </c>
      <c r="AB28">
        <v>8.09</v>
      </c>
      <c r="AC28">
        <v>0</v>
      </c>
      <c r="AD28">
        <v>1</v>
      </c>
      <c r="AE28">
        <v>1</v>
      </c>
      <c r="AG28">
        <v>31.41</v>
      </c>
      <c r="AH28">
        <v>2</v>
      </c>
      <c r="AI28">
        <v>21478603</v>
      </c>
      <c r="AJ28">
        <v>28</v>
      </c>
      <c r="AK28">
        <v>0</v>
      </c>
      <c r="AL28">
        <v>0</v>
      </c>
      <c r="AM28">
        <v>0</v>
      </c>
      <c r="AN28">
        <v>0</v>
      </c>
      <c r="AO28">
        <v>0</v>
      </c>
      <c r="AP28">
        <v>0</v>
      </c>
      <c r="AQ28">
        <v>0</v>
      </c>
      <c r="AR28">
        <v>0</v>
      </c>
    </row>
    <row r="29" spans="1:44" ht="12.75">
      <c r="A29">
        <f>ROW(Source!A30)</f>
        <v>30</v>
      </c>
      <c r="B29">
        <v>21478604</v>
      </c>
      <c r="C29">
        <v>21478602</v>
      </c>
      <c r="D29">
        <v>121548</v>
      </c>
      <c r="E29">
        <v>1</v>
      </c>
      <c r="F29">
        <v>1</v>
      </c>
      <c r="G29">
        <v>1</v>
      </c>
      <c r="H29">
        <v>1</v>
      </c>
      <c r="I29" t="s">
        <v>24</v>
      </c>
      <c r="K29" t="s">
        <v>109</v>
      </c>
      <c r="L29">
        <v>608254</v>
      </c>
      <c r="N29">
        <v>1013</v>
      </c>
      <c r="O29" t="s">
        <v>110</v>
      </c>
      <c r="P29" t="s">
        <v>110</v>
      </c>
      <c r="Q29">
        <v>1</v>
      </c>
      <c r="X29">
        <v>0.25</v>
      </c>
      <c r="Y29">
        <v>0</v>
      </c>
      <c r="Z29">
        <v>0</v>
      </c>
      <c r="AA29">
        <v>0</v>
      </c>
      <c r="AB29">
        <v>0</v>
      </c>
      <c r="AC29">
        <v>0</v>
      </c>
      <c r="AD29">
        <v>1</v>
      </c>
      <c r="AE29">
        <v>2</v>
      </c>
      <c r="AG29">
        <v>0.25</v>
      </c>
      <c r="AH29">
        <v>2</v>
      </c>
      <c r="AI29">
        <v>21478604</v>
      </c>
      <c r="AJ29">
        <v>29</v>
      </c>
      <c r="AK29">
        <v>0</v>
      </c>
      <c r="AL29">
        <v>0</v>
      </c>
      <c r="AM29">
        <v>0</v>
      </c>
      <c r="AN29">
        <v>0</v>
      </c>
      <c r="AO29">
        <v>0</v>
      </c>
      <c r="AP29">
        <v>0</v>
      </c>
      <c r="AQ29">
        <v>0</v>
      </c>
      <c r="AR29">
        <v>0</v>
      </c>
    </row>
    <row r="30" spans="1:44" ht="12.75">
      <c r="A30">
        <f>ROW(Source!A30)</f>
        <v>30</v>
      </c>
      <c r="B30">
        <v>21478605</v>
      </c>
      <c r="C30">
        <v>21478602</v>
      </c>
      <c r="D30">
        <v>4236365</v>
      </c>
      <c r="E30">
        <v>1</v>
      </c>
      <c r="F30">
        <v>1</v>
      </c>
      <c r="G30">
        <v>1</v>
      </c>
      <c r="H30">
        <v>2</v>
      </c>
      <c r="I30" t="s">
        <v>143</v>
      </c>
      <c r="J30" t="s">
        <v>144</v>
      </c>
      <c r="K30" t="s">
        <v>145</v>
      </c>
      <c r="L30">
        <v>1480</v>
      </c>
      <c r="N30">
        <v>1013</v>
      </c>
      <c r="O30" t="s">
        <v>114</v>
      </c>
      <c r="P30" t="s">
        <v>115</v>
      </c>
      <c r="Q30">
        <v>1</v>
      </c>
      <c r="X30">
        <v>0.11</v>
      </c>
      <c r="Y30">
        <v>0</v>
      </c>
      <c r="Z30">
        <v>66.67</v>
      </c>
      <c r="AA30">
        <v>11.15</v>
      </c>
      <c r="AB30">
        <v>0</v>
      </c>
      <c r="AC30">
        <v>0</v>
      </c>
      <c r="AD30">
        <v>1</v>
      </c>
      <c r="AE30">
        <v>0</v>
      </c>
      <c r="AG30">
        <v>0.11</v>
      </c>
      <c r="AH30">
        <v>2</v>
      </c>
      <c r="AI30">
        <v>21478605</v>
      </c>
      <c r="AJ30">
        <v>30</v>
      </c>
      <c r="AK30">
        <v>0</v>
      </c>
      <c r="AL30">
        <v>0</v>
      </c>
      <c r="AM30">
        <v>0</v>
      </c>
      <c r="AN30">
        <v>0</v>
      </c>
      <c r="AO30">
        <v>0</v>
      </c>
      <c r="AP30">
        <v>0</v>
      </c>
      <c r="AQ30">
        <v>0</v>
      </c>
      <c r="AR30">
        <v>0</v>
      </c>
    </row>
    <row r="31" spans="1:44" ht="12.75">
      <c r="A31">
        <f>ROW(Source!A30)</f>
        <v>30</v>
      </c>
      <c r="B31">
        <v>21478606</v>
      </c>
      <c r="C31">
        <v>21478602</v>
      </c>
      <c r="D31">
        <v>4236446</v>
      </c>
      <c r="E31">
        <v>1</v>
      </c>
      <c r="F31">
        <v>1</v>
      </c>
      <c r="G31">
        <v>1</v>
      </c>
      <c r="H31">
        <v>2</v>
      </c>
      <c r="I31" t="s">
        <v>146</v>
      </c>
      <c r="J31" t="s">
        <v>147</v>
      </c>
      <c r="K31" t="s">
        <v>148</v>
      </c>
      <c r="L31">
        <v>1480</v>
      </c>
      <c r="N31">
        <v>1013</v>
      </c>
      <c r="O31" t="s">
        <v>114</v>
      </c>
      <c r="P31" t="s">
        <v>115</v>
      </c>
      <c r="Q31">
        <v>1</v>
      </c>
      <c r="X31">
        <v>0.05</v>
      </c>
      <c r="Y31">
        <v>0</v>
      </c>
      <c r="Z31">
        <v>83.54</v>
      </c>
      <c r="AA31">
        <v>12.3</v>
      </c>
      <c r="AB31">
        <v>0</v>
      </c>
      <c r="AC31">
        <v>0</v>
      </c>
      <c r="AD31">
        <v>1</v>
      </c>
      <c r="AE31">
        <v>0</v>
      </c>
      <c r="AG31">
        <v>0.05</v>
      </c>
      <c r="AH31">
        <v>2</v>
      </c>
      <c r="AI31">
        <v>21478606</v>
      </c>
      <c r="AJ31">
        <v>31</v>
      </c>
      <c r="AK31">
        <v>0</v>
      </c>
      <c r="AL31">
        <v>0</v>
      </c>
      <c r="AM31">
        <v>0</v>
      </c>
      <c r="AN31">
        <v>0</v>
      </c>
      <c r="AO31">
        <v>0</v>
      </c>
      <c r="AP31">
        <v>0</v>
      </c>
      <c r="AQ31">
        <v>0</v>
      </c>
      <c r="AR31">
        <v>0</v>
      </c>
    </row>
    <row r="32" spans="1:44" ht="12.75">
      <c r="A32">
        <f>ROW(Source!A30)</f>
        <v>30</v>
      </c>
      <c r="B32">
        <v>21478607</v>
      </c>
      <c r="C32">
        <v>21478602</v>
      </c>
      <c r="D32">
        <v>4238518</v>
      </c>
      <c r="E32">
        <v>1</v>
      </c>
      <c r="F32">
        <v>1</v>
      </c>
      <c r="G32">
        <v>1</v>
      </c>
      <c r="H32">
        <v>2</v>
      </c>
      <c r="I32" t="s">
        <v>116</v>
      </c>
      <c r="J32" t="s">
        <v>117</v>
      </c>
      <c r="K32" t="s">
        <v>118</v>
      </c>
      <c r="L32">
        <v>1480</v>
      </c>
      <c r="N32">
        <v>1013</v>
      </c>
      <c r="O32" t="s">
        <v>114</v>
      </c>
      <c r="P32" t="s">
        <v>115</v>
      </c>
      <c r="Q32">
        <v>1</v>
      </c>
      <c r="X32">
        <v>0.09</v>
      </c>
      <c r="Y32">
        <v>0</v>
      </c>
      <c r="Z32">
        <v>82</v>
      </c>
      <c r="AA32">
        <v>10.15</v>
      </c>
      <c r="AB32">
        <v>0</v>
      </c>
      <c r="AC32">
        <v>0</v>
      </c>
      <c r="AD32">
        <v>1</v>
      </c>
      <c r="AE32">
        <v>0</v>
      </c>
      <c r="AG32">
        <v>0.09</v>
      </c>
      <c r="AH32">
        <v>2</v>
      </c>
      <c r="AI32">
        <v>21478607</v>
      </c>
      <c r="AJ32">
        <v>32</v>
      </c>
      <c r="AK32">
        <v>0</v>
      </c>
      <c r="AL32">
        <v>0</v>
      </c>
      <c r="AM32">
        <v>0</v>
      </c>
      <c r="AN32">
        <v>0</v>
      </c>
      <c r="AO32">
        <v>0</v>
      </c>
      <c r="AP32">
        <v>0</v>
      </c>
      <c r="AQ32">
        <v>0</v>
      </c>
      <c r="AR32">
        <v>0</v>
      </c>
    </row>
    <row r="33" spans="1:44" ht="12.75">
      <c r="A33">
        <f>ROW(Source!A30)</f>
        <v>30</v>
      </c>
      <c r="B33">
        <v>21478608</v>
      </c>
      <c r="C33">
        <v>21478602</v>
      </c>
      <c r="D33">
        <v>4205729</v>
      </c>
      <c r="E33">
        <v>1</v>
      </c>
      <c r="F33">
        <v>1</v>
      </c>
      <c r="G33">
        <v>1</v>
      </c>
      <c r="H33">
        <v>3</v>
      </c>
      <c r="I33" t="s">
        <v>149</v>
      </c>
      <c r="J33" t="s">
        <v>149</v>
      </c>
      <c r="K33" t="s">
        <v>150</v>
      </c>
      <c r="L33">
        <v>1348</v>
      </c>
      <c r="N33">
        <v>1009</v>
      </c>
      <c r="O33" t="s">
        <v>27</v>
      </c>
      <c r="P33" t="s">
        <v>27</v>
      </c>
      <c r="Q33">
        <v>1000</v>
      </c>
      <c r="X33">
        <v>0.0038</v>
      </c>
      <c r="Y33">
        <v>12664</v>
      </c>
      <c r="Z33">
        <v>0</v>
      </c>
      <c r="AA33">
        <v>0</v>
      </c>
      <c r="AB33">
        <v>0</v>
      </c>
      <c r="AC33">
        <v>0</v>
      </c>
      <c r="AD33">
        <v>1</v>
      </c>
      <c r="AE33">
        <v>0</v>
      </c>
      <c r="AG33">
        <v>0.0038</v>
      </c>
      <c r="AH33">
        <v>2</v>
      </c>
      <c r="AI33">
        <v>21478608</v>
      </c>
      <c r="AJ33">
        <v>33</v>
      </c>
      <c r="AK33">
        <v>0</v>
      </c>
      <c r="AL33">
        <v>0</v>
      </c>
      <c r="AM33">
        <v>0</v>
      </c>
      <c r="AN33">
        <v>0</v>
      </c>
      <c r="AO33">
        <v>0</v>
      </c>
      <c r="AP33">
        <v>0</v>
      </c>
      <c r="AQ33">
        <v>0</v>
      </c>
      <c r="AR33">
        <v>0</v>
      </c>
    </row>
    <row r="34" spans="1:44" ht="12.75">
      <c r="A34">
        <f>ROW(Source!A30)</f>
        <v>30</v>
      </c>
      <c r="B34">
        <v>21478609</v>
      </c>
      <c r="C34">
        <v>21478602</v>
      </c>
      <c r="D34">
        <v>4206346</v>
      </c>
      <c r="E34">
        <v>1</v>
      </c>
      <c r="F34">
        <v>1</v>
      </c>
      <c r="G34">
        <v>1</v>
      </c>
      <c r="H34">
        <v>3</v>
      </c>
      <c r="I34" t="s">
        <v>153</v>
      </c>
      <c r="J34" t="s">
        <v>153</v>
      </c>
      <c r="K34" t="s">
        <v>154</v>
      </c>
      <c r="L34">
        <v>1348</v>
      </c>
      <c r="N34">
        <v>1009</v>
      </c>
      <c r="O34" t="s">
        <v>27</v>
      </c>
      <c r="P34" t="s">
        <v>27</v>
      </c>
      <c r="Q34">
        <v>1000</v>
      </c>
      <c r="X34">
        <v>0.169</v>
      </c>
      <c r="Y34">
        <v>7560</v>
      </c>
      <c r="Z34">
        <v>0</v>
      </c>
      <c r="AA34">
        <v>0</v>
      </c>
      <c r="AB34">
        <v>0</v>
      </c>
      <c r="AC34">
        <v>0</v>
      </c>
      <c r="AD34">
        <v>1</v>
      </c>
      <c r="AE34">
        <v>0</v>
      </c>
      <c r="AG34">
        <v>0.169</v>
      </c>
      <c r="AH34">
        <v>2</v>
      </c>
      <c r="AI34">
        <v>21478609</v>
      </c>
      <c r="AJ34">
        <v>34</v>
      </c>
      <c r="AK34">
        <v>0</v>
      </c>
      <c r="AL34">
        <v>0</v>
      </c>
      <c r="AM34">
        <v>0</v>
      </c>
      <c r="AN34">
        <v>0</v>
      </c>
      <c r="AO34">
        <v>0</v>
      </c>
      <c r="AP34">
        <v>0</v>
      </c>
      <c r="AQ34">
        <v>0</v>
      </c>
      <c r="AR34">
        <v>0</v>
      </c>
    </row>
    <row r="35" spans="1:44" ht="12.75">
      <c r="A35">
        <f>ROW(Source!A30)</f>
        <v>30</v>
      </c>
      <c r="B35">
        <v>21478610</v>
      </c>
      <c r="C35">
        <v>21478602</v>
      </c>
      <c r="D35">
        <v>4207379</v>
      </c>
      <c r="E35">
        <v>1</v>
      </c>
      <c r="F35">
        <v>1</v>
      </c>
      <c r="G35">
        <v>1</v>
      </c>
      <c r="H35">
        <v>3</v>
      </c>
      <c r="I35" t="s">
        <v>133</v>
      </c>
      <c r="J35" t="s">
        <v>133</v>
      </c>
      <c r="K35" t="s">
        <v>134</v>
      </c>
      <c r="L35">
        <v>1348</v>
      </c>
      <c r="N35">
        <v>1009</v>
      </c>
      <c r="O35" t="s">
        <v>27</v>
      </c>
      <c r="P35" t="s">
        <v>27</v>
      </c>
      <c r="Q35">
        <v>1000</v>
      </c>
      <c r="X35">
        <v>0.33</v>
      </c>
      <c r="Y35">
        <v>16950</v>
      </c>
      <c r="Z35">
        <v>0</v>
      </c>
      <c r="AA35">
        <v>0</v>
      </c>
      <c r="AB35">
        <v>0</v>
      </c>
      <c r="AC35">
        <v>0</v>
      </c>
      <c r="AD35">
        <v>1</v>
      </c>
      <c r="AE35">
        <v>0</v>
      </c>
      <c r="AG35">
        <v>0.33</v>
      </c>
      <c r="AH35">
        <v>2</v>
      </c>
      <c r="AI35">
        <v>21478610</v>
      </c>
      <c r="AJ35">
        <v>35</v>
      </c>
      <c r="AK35">
        <v>0</v>
      </c>
      <c r="AL35">
        <v>0</v>
      </c>
      <c r="AM35">
        <v>0</v>
      </c>
      <c r="AN35">
        <v>0</v>
      </c>
      <c r="AO35">
        <v>0</v>
      </c>
      <c r="AP35">
        <v>0</v>
      </c>
      <c r="AQ35">
        <v>0</v>
      </c>
      <c r="AR35">
        <v>0</v>
      </c>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2010-07-28T06:19:37Z</cp:lastPrinted>
  <dcterms:modified xsi:type="dcterms:W3CDTF">2010-07-28T06:19:39Z</dcterms:modified>
  <cp:category/>
  <cp:version/>
  <cp:contentType/>
  <cp:contentStatus/>
</cp:coreProperties>
</file>